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v-krschi\Documents\FY20\CSR\Site Pages\Digital Trust Reports\LERR Page\21831 - DTR - LERR post-launch updates\"/>
    </mc:Choice>
  </mc:AlternateContent>
  <xr:revisionPtr revIDLastSave="0" documentId="13_ncr:1_{B49B2119-BB65-46A2-9FD4-ED2CE7D5D822}" xr6:coauthVersionLast="45" xr6:coauthVersionMax="45" xr10:uidLastSave="{00000000-0000-0000-0000-000000000000}"/>
  <bookViews>
    <workbookView xWindow="-98" yWindow="-98" windowWidth="24496" windowHeight="15796" xr2:uid="{8F139A09-269C-4932-A415-AD019C6224F4}"/>
  </bookViews>
  <sheets>
    <sheet name="Criminal" sheetId="3" r:id="rId1"/>
    <sheet name="Emergencies" sheetId="6" r:id="rId2"/>
    <sheet name="Civil Legal Requests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7" l="1"/>
  <c r="O5" i="7"/>
  <c r="M5" i="7"/>
  <c r="N12" i="7"/>
  <c r="L12" i="7"/>
  <c r="J5" i="7"/>
  <c r="H5" i="7"/>
  <c r="I12" i="7"/>
  <c r="E5" i="7"/>
  <c r="D5" i="7"/>
  <c r="O5" i="6" l="1"/>
  <c r="M5" i="6"/>
  <c r="J5" i="6"/>
  <c r="H5" i="6"/>
  <c r="E5" i="6"/>
  <c r="N17" i="6"/>
  <c r="N21" i="6"/>
  <c r="N24" i="6"/>
  <c r="N29" i="6"/>
  <c r="N33" i="6"/>
  <c r="L16" i="6"/>
  <c r="L17" i="6"/>
  <c r="L20" i="6"/>
  <c r="L21" i="6"/>
  <c r="L23" i="6"/>
  <c r="L24" i="6"/>
  <c r="L28" i="6"/>
  <c r="L29" i="6"/>
  <c r="L32" i="6"/>
  <c r="L33" i="6"/>
  <c r="L36" i="6"/>
  <c r="I16" i="6"/>
  <c r="I20" i="6"/>
  <c r="I23" i="6"/>
  <c r="I28" i="6"/>
  <c r="I32" i="6"/>
  <c r="I36" i="6"/>
  <c r="G17" i="6"/>
  <c r="G19" i="6"/>
  <c r="G21" i="6"/>
  <c r="G26" i="6"/>
  <c r="G24" i="6"/>
  <c r="G27" i="6"/>
  <c r="G29" i="6"/>
  <c r="G31" i="6"/>
  <c r="G33" i="6"/>
  <c r="G35" i="6"/>
  <c r="D36" i="6"/>
  <c r="G36" i="6" s="1"/>
  <c r="D35" i="6"/>
  <c r="N35" i="6" s="1"/>
  <c r="D34" i="6"/>
  <c r="L34" i="6" s="1"/>
  <c r="D33" i="6"/>
  <c r="I33" i="6" s="1"/>
  <c r="D32" i="6"/>
  <c r="G32" i="6" s="1"/>
  <c r="D31" i="6"/>
  <c r="N31" i="6" s="1"/>
  <c r="D30" i="6"/>
  <c r="L30" i="6" s="1"/>
  <c r="D29" i="6"/>
  <c r="I29" i="6" s="1"/>
  <c r="D28" i="6"/>
  <c r="G28" i="6" s="1"/>
  <c r="D27" i="6"/>
  <c r="N27" i="6" s="1"/>
  <c r="D25" i="6"/>
  <c r="L25" i="6" s="1"/>
  <c r="D24" i="6"/>
  <c r="I24" i="6" s="1"/>
  <c r="D23" i="6"/>
  <c r="G23" i="6" s="1"/>
  <c r="D26" i="6"/>
  <c r="N26" i="6" s="1"/>
  <c r="D22" i="6"/>
  <c r="L22" i="6" s="1"/>
  <c r="D21" i="6"/>
  <c r="I21" i="6" s="1"/>
  <c r="D20" i="6"/>
  <c r="G20" i="6" s="1"/>
  <c r="D19" i="6"/>
  <c r="N19" i="6" s="1"/>
  <c r="D18" i="6"/>
  <c r="L18" i="6" s="1"/>
  <c r="D17" i="6"/>
  <c r="I17" i="6" s="1"/>
  <c r="D16" i="6"/>
  <c r="G16" i="6" s="1"/>
  <c r="D15" i="6"/>
  <c r="D14" i="6"/>
  <c r="N14" i="6" s="1"/>
  <c r="D13" i="6"/>
  <c r="N13" i="6" s="1"/>
  <c r="D12" i="6"/>
  <c r="D11" i="6"/>
  <c r="N11" i="6" s="1"/>
  <c r="D10" i="6"/>
  <c r="D9" i="6"/>
  <c r="N9" i="6" s="1"/>
  <c r="D8" i="6"/>
  <c r="D7" i="6"/>
  <c r="N7" i="6" s="1"/>
  <c r="D6" i="6"/>
  <c r="N6" i="6" s="1"/>
  <c r="N8" i="6"/>
  <c r="N10" i="6"/>
  <c r="N12" i="6"/>
  <c r="N15" i="6"/>
  <c r="O5" i="3"/>
  <c r="M5" i="3"/>
  <c r="J5" i="3"/>
  <c r="H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42" i="3"/>
  <c r="N36" i="3"/>
  <c r="N37" i="3"/>
  <c r="N38" i="3"/>
  <c r="N39" i="3"/>
  <c r="N40" i="3"/>
  <c r="N41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42" i="3"/>
  <c r="L36" i="3"/>
  <c r="L37" i="3"/>
  <c r="L38" i="3"/>
  <c r="L39" i="3"/>
  <c r="L40" i="3"/>
  <c r="L41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42" i="3"/>
  <c r="I36" i="3"/>
  <c r="I37" i="3"/>
  <c r="I38" i="3"/>
  <c r="I39" i="3"/>
  <c r="I40" i="3"/>
  <c r="I41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42" i="3"/>
  <c r="G36" i="3"/>
  <c r="G37" i="3"/>
  <c r="G38" i="3"/>
  <c r="G39" i="3"/>
  <c r="G40" i="3"/>
  <c r="G41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6" i="3"/>
  <c r="I6" i="3"/>
  <c r="L6" i="3"/>
  <c r="N6" i="3"/>
  <c r="N34" i="6" l="1"/>
  <c r="N30" i="6"/>
  <c r="N25" i="6"/>
  <c r="N22" i="6"/>
  <c r="N18" i="6"/>
  <c r="G34" i="6"/>
  <c r="G30" i="6"/>
  <c r="G25" i="6"/>
  <c r="G22" i="6"/>
  <c r="G18" i="6"/>
  <c r="I35" i="6"/>
  <c r="I31" i="6"/>
  <c r="I27" i="6"/>
  <c r="I26" i="6"/>
  <c r="I19" i="6"/>
  <c r="I34" i="6"/>
  <c r="I30" i="6"/>
  <c r="I25" i="6"/>
  <c r="I22" i="6"/>
  <c r="I18" i="6"/>
  <c r="L35" i="6"/>
  <c r="L31" i="6"/>
  <c r="L27" i="6"/>
  <c r="L26" i="6"/>
  <c r="L19" i="6"/>
  <c r="N36" i="6"/>
  <c r="N32" i="6"/>
  <c r="N28" i="6"/>
  <c r="N23" i="6"/>
  <c r="N20" i="6"/>
  <c r="N16" i="6"/>
  <c r="G7" i="3"/>
  <c r="I7" i="3"/>
  <c r="L7" i="3"/>
  <c r="N7" i="3"/>
  <c r="G8" i="3"/>
  <c r="I8" i="3"/>
  <c r="L8" i="3"/>
  <c r="N8" i="3"/>
  <c r="G9" i="3"/>
  <c r="I9" i="3"/>
  <c r="L9" i="3"/>
  <c r="N9" i="3"/>
  <c r="G10" i="3"/>
  <c r="I10" i="3"/>
  <c r="L10" i="3"/>
  <c r="N10" i="3"/>
  <c r="G11" i="3"/>
  <c r="I11" i="3"/>
  <c r="L11" i="3"/>
  <c r="N11" i="3"/>
  <c r="G12" i="3"/>
  <c r="I12" i="3"/>
  <c r="L12" i="3"/>
  <c r="N12" i="3"/>
  <c r="G13" i="3"/>
  <c r="I13" i="3"/>
  <c r="L13" i="3"/>
  <c r="N13" i="3"/>
  <c r="G14" i="3"/>
  <c r="I14" i="3"/>
  <c r="L14" i="3"/>
  <c r="N14" i="3"/>
  <c r="G15" i="3"/>
  <c r="I15" i="3"/>
  <c r="L15" i="3"/>
  <c r="N15" i="3"/>
  <c r="G6" i="6"/>
  <c r="I6" i="6"/>
  <c r="L6" i="6"/>
  <c r="G7" i="6"/>
  <c r="I7" i="6"/>
  <c r="L7" i="6"/>
  <c r="G8" i="6"/>
  <c r="I8" i="6"/>
  <c r="L8" i="6"/>
  <c r="G9" i="6"/>
  <c r="I9" i="6"/>
  <c r="L9" i="6"/>
  <c r="G10" i="6"/>
  <c r="I10" i="6"/>
  <c r="L10" i="6"/>
  <c r="G11" i="6"/>
  <c r="I11" i="6"/>
  <c r="L11" i="6"/>
  <c r="G12" i="6"/>
  <c r="I12" i="6"/>
  <c r="L12" i="6"/>
  <c r="G13" i="6"/>
  <c r="I13" i="6"/>
  <c r="L13" i="6"/>
  <c r="G14" i="6"/>
  <c r="I14" i="6"/>
  <c r="L14" i="6"/>
  <c r="G15" i="6"/>
  <c r="I15" i="6"/>
  <c r="L15" i="6"/>
  <c r="G6" i="7" l="1"/>
  <c r="G8" i="7"/>
  <c r="G9" i="7"/>
  <c r="G10" i="7"/>
  <c r="G11" i="7"/>
  <c r="G7" i="7"/>
  <c r="I6" i="7"/>
  <c r="I8" i="7"/>
  <c r="I9" i="7"/>
  <c r="I10" i="7"/>
  <c r="I11" i="7"/>
  <c r="I7" i="7"/>
  <c r="L7" i="7"/>
  <c r="L8" i="7"/>
  <c r="L9" i="7"/>
  <c r="L10" i="7"/>
  <c r="L11" i="7"/>
  <c r="L6" i="7"/>
  <c r="N6" i="7"/>
  <c r="N7" i="7"/>
  <c r="N8" i="7"/>
  <c r="N9" i="7"/>
  <c r="N10" i="7"/>
  <c r="N11" i="7"/>
  <c r="I5" i="7"/>
  <c r="N5" i="7" l="1"/>
  <c r="G5" i="7"/>
  <c r="L5" i="7"/>
  <c r="D5" i="6" l="1"/>
  <c r="L5" i="6" l="1"/>
  <c r="I5" i="6"/>
  <c r="N5" i="6"/>
  <c r="G5" i="6"/>
  <c r="E5" i="3" l="1"/>
  <c r="D5" i="3" l="1"/>
  <c r="G5" i="3" s="1"/>
  <c r="L5" i="3" l="1"/>
  <c r="I5" i="3"/>
  <c r="N5" i="3"/>
</calcChain>
</file>

<file path=xl/sharedStrings.xml><?xml version="1.0" encoding="utf-8"?>
<sst xmlns="http://schemas.openxmlformats.org/spreadsheetml/2006/main" count="129" uniqueCount="77">
  <si>
    <t>Law Enforcement Requests Report</t>
  </si>
  <si>
    <t>Requests received for all Microsoft Services from January to June 2019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</si>
  <si>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</si>
  <si>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</si>
  <si>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</si>
  <si>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</si>
  <si>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</si>
  <si>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</si>
  <si>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</si>
  <si>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(No Data Found)</t>
    </r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</si>
  <si>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(Request Rejected for Not Meeting Legal Requirements)</t>
    </r>
  </si>
  <si>
    <t>TOTAL</t>
  </si>
  <si>
    <t>Argentina</t>
  </si>
  <si>
    <t>Australia</t>
  </si>
  <si>
    <t>Austria</t>
  </si>
  <si>
    <t>Belgium</t>
  </si>
  <si>
    <t>Brazil</t>
  </si>
  <si>
    <t>Bulgaria</t>
  </si>
  <si>
    <t>Canada</t>
  </si>
  <si>
    <t>Chile</t>
  </si>
  <si>
    <t>Colombia</t>
  </si>
  <si>
    <t>Costa Rica</t>
  </si>
  <si>
    <t>Czech Republic</t>
  </si>
  <si>
    <t>Denmark</t>
  </si>
  <si>
    <t>Dominican Republic</t>
  </si>
  <si>
    <t>Ecuador</t>
  </si>
  <si>
    <t>Estonia</t>
  </si>
  <si>
    <t>Finland</t>
  </si>
  <si>
    <t>France</t>
  </si>
  <si>
    <t>Germany</t>
  </si>
  <si>
    <t>Greece</t>
  </si>
  <si>
    <t>Hong Kong</t>
  </si>
  <si>
    <t>Hungary</t>
  </si>
  <si>
    <t>India</t>
  </si>
  <si>
    <t>Ireland</t>
  </si>
  <si>
    <t>Israel</t>
  </si>
  <si>
    <t>Italy</t>
  </si>
  <si>
    <t>Japan</t>
  </si>
  <si>
    <t>Korea</t>
  </si>
  <si>
    <t>Latvia</t>
  </si>
  <si>
    <t>Lithuania</t>
  </si>
  <si>
    <t>Luxembourg</t>
  </si>
  <si>
    <t>Malta</t>
  </si>
  <si>
    <t>Mexico</t>
  </si>
  <si>
    <t>Moldova</t>
  </si>
  <si>
    <t>Netherlands</t>
  </si>
  <si>
    <t>New Zealand</t>
  </si>
  <si>
    <t>Nepal</t>
  </si>
  <si>
    <t>Norway</t>
  </si>
  <si>
    <t>Panama</t>
  </si>
  <si>
    <t>Peru</t>
  </si>
  <si>
    <t>Poland</t>
  </si>
  <si>
    <t>Portugal</t>
  </si>
  <si>
    <t>Russia</t>
  </si>
  <si>
    <t>Singapore</t>
  </si>
  <si>
    <t>Slovakia</t>
  </si>
  <si>
    <t>Slovenia</t>
  </si>
  <si>
    <t>Spain</t>
  </si>
  <si>
    <t>Sweden</t>
  </si>
  <si>
    <t>Switzerland</t>
  </si>
  <si>
    <t>Taiwan</t>
  </si>
  <si>
    <t>Turkey</t>
  </si>
  <si>
    <t>United Kingdom</t>
  </si>
  <si>
    <t>United States</t>
  </si>
  <si>
    <t>Cyprus</t>
  </si>
  <si>
    <t>Kazakhstan</t>
  </si>
  <si>
    <t>Civil Legal Request Disclosures Report</t>
  </si>
  <si>
    <t>Total Number of  Requests</t>
  </si>
  <si>
    <t>Disclosure of Content</t>
  </si>
  <si>
    <t>Only Subscriber/ Transactional (Non-Content) Data</t>
  </si>
  <si>
    <t>No Data Found</t>
  </si>
  <si>
    <t>Rejected</t>
  </si>
  <si>
    <t>UK</t>
  </si>
  <si>
    <t>USA</t>
  </si>
  <si>
    <t>North Macedonia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</si>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</sst>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sz val="13"/>
      <color theme="1"/>
      <name val="Segoe UI"/>
      <family val="2"/>
    </font>
    <font>
      <sz val="13"/>
      <name val="Segoe UI Semibold"/>
      <family val="2"/>
    </font>
    <font>
      <sz val="13"/>
      <color theme="1" tint="0.249977111117893"/>
      <name val="Segoe UI Semibold"/>
      <family val="2"/>
    </font>
    <font>
      <sz val="13"/>
      <color theme="1"/>
      <name val="Segoe UI Semibold"/>
      <family val="2"/>
    </font>
    <font>
      <sz val="11"/>
      <color theme="1" tint="0.249977111117893"/>
      <name val="Segoe UI Semibold"/>
      <family val="2"/>
    </font>
    <font>
      <sz val="13"/>
      <color theme="0"/>
      <name val="Segoe UI"/>
      <family val="2"/>
    </font>
    <font>
      <sz val="13"/>
      <name val="Segoe UI Bold"/>
    </font>
    <font>
      <sz val="13"/>
      <color theme="0"/>
      <name val="Segoe UI Bold"/>
    </font>
    <font>
      <sz val="13"/>
      <color theme="1"/>
      <name val="Segoe UI Bold"/>
    </font>
    <font>
      <sz val="32"/>
      <color rgb="FF505050"/>
      <name val="Segoe UI"/>
      <family val="2"/>
    </font>
    <font>
      <sz val="32"/>
      <color theme="1"/>
      <name val="Segoe UI"/>
      <family val="2"/>
    </font>
    <font>
      <sz val="32"/>
      <color theme="0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 Semibold"/>
      <family val="2"/>
    </font>
    <font>
      <i/>
      <sz val="13"/>
      <color theme="0"/>
      <name val="Segoe UI Semibold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  <font>
      <sz val="13"/>
      <color theme="1" tint="0.249977111117893"/>
      <name val="Segoe UI Semibold"/>
      <family val="2"/>
    </font>
  </fonts>
  <fills count="18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DB81"/>
      </patternFill>
    </fill>
    <fill>
      <patternFill patternType="solid">
        <fgColor rgb="FFBCE7F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2" borderId="1"/>
    <xf numFmtId="165" fontId="3" fillId="4" borderId="1"/>
    <xf numFmtId="164" fontId="2" fillId="5" borderId="2"/>
  </cellStyleXfs>
  <cellXfs count="65">
    <xf numFmtId="0" fontId="0" fillId="0" borderId="0" xfId="0"/>
    <xf numFmtId="0" fontId="4" fillId="0" borderId="3" xfId="0" applyFont="1" applyBorder="1"/>
    <xf numFmtId="0" fontId="8" fillId="0" borderId="3" xfId="0" applyFont="1" applyBorder="1" applyAlignment="1">
      <alignment horizontal="left" vertical="center" wrapText="1" indent="2" shrinkToFit="1"/>
    </xf>
    <xf numFmtId="0" fontId="10" fillId="0" borderId="3" xfId="0" applyFont="1" applyBorder="1" applyAlignment="1">
      <alignment horizontal="left" vertical="center" indent="2"/>
    </xf>
    <xf numFmtId="0" fontId="7" fillId="0" borderId="3" xfId="0" applyFont="1" applyBorder="1"/>
    <xf numFmtId="0" fontId="15" fillId="0" borderId="3" xfId="0" applyFont="1" applyBorder="1"/>
    <xf numFmtId="0" fontId="5" fillId="0" borderId="5" xfId="0" applyFont="1" applyBorder="1" applyAlignment="1">
      <alignment vertical="center" wrapText="1" readingOrder="1"/>
    </xf>
    <xf numFmtId="0" fontId="6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left" vertical="center" wrapText="1" indent="2" shrinkToFit="1"/>
    </xf>
    <xf numFmtId="0" fontId="14" fillId="0" borderId="6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left" vertical="center" wrapText="1" indent="2" shrinkToFit="1"/>
    </xf>
    <xf numFmtId="0" fontId="15" fillId="0" borderId="4" xfId="0" applyFont="1" applyBorder="1"/>
    <xf numFmtId="0" fontId="10" fillId="0" borderId="4" xfId="0" applyFont="1" applyBorder="1" applyAlignment="1">
      <alignment horizontal="left" vertical="center" indent="2"/>
    </xf>
    <xf numFmtId="0" fontId="4" fillId="0" borderId="4" xfId="0" applyFont="1" applyBorder="1"/>
    <xf numFmtId="0" fontId="9" fillId="11" borderId="3" xfId="0" applyFont="1" applyFill="1" applyBorder="1" applyAlignment="1">
      <alignment horizontal="left" vertical="center" wrapText="1" indent="2" shrinkToFit="1"/>
    </xf>
    <xf numFmtId="0" fontId="13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10" fontId="6" fillId="8" borderId="3" xfId="3" applyNumberFormat="1" applyFont="1" applyFill="1" applyBorder="1" applyAlignment="1">
      <alignment horizontal="right" vertical="center" indent="1"/>
    </xf>
    <xf numFmtId="10" fontId="6" fillId="9" borderId="3" xfId="3" applyNumberFormat="1" applyFont="1" applyFill="1" applyBorder="1" applyAlignment="1">
      <alignment horizontal="right" vertical="center" indent="1"/>
    </xf>
    <xf numFmtId="164" fontId="6" fillId="0" borderId="6" xfId="3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left" vertical="center" wrapText="1" indent="2" readingOrder="1"/>
    </xf>
    <xf numFmtId="0" fontId="6" fillId="12" borderId="3" xfId="0" applyFont="1" applyFill="1" applyBorder="1" applyAlignment="1">
      <alignment horizontal="left" vertical="center" indent="2"/>
    </xf>
    <xf numFmtId="0" fontId="16" fillId="0" borderId="3" xfId="0" applyFont="1" applyBorder="1" applyAlignment="1">
      <alignment horizontal="left" indent="1"/>
    </xf>
    <xf numFmtId="0" fontId="17" fillId="0" borderId="3" xfId="0" applyFont="1" applyBorder="1"/>
    <xf numFmtId="0" fontId="16" fillId="0" borderId="3" xfId="0" applyFont="1" applyBorder="1" applyAlignment="1">
      <alignment horizontal="left"/>
    </xf>
    <xf numFmtId="0" fontId="18" fillId="0" borderId="3" xfId="0" applyFont="1" applyBorder="1"/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1" fillId="0" borderId="5" xfId="0" applyFont="1" applyBorder="1" applyAlignment="1">
      <alignment vertical="center"/>
    </xf>
    <xf numFmtId="0" fontId="9" fillId="0" borderId="6" xfId="0" applyFont="1" applyBorder="1" applyAlignment="1">
      <alignment horizontal="right" vertical="center" wrapText="1" shrinkToFit="1"/>
    </xf>
    <xf numFmtId="43" fontId="22" fillId="0" borderId="6" xfId="1" applyFont="1" applyBorder="1" applyAlignment="1">
      <alignment horizontal="right" vertical="center" wrapText="1" shrinkToFit="1"/>
    </xf>
    <xf numFmtId="0" fontId="10" fillId="0" borderId="4" xfId="0" applyFont="1" applyBorder="1"/>
    <xf numFmtId="0" fontId="10" fillId="0" borderId="3" xfId="0" applyFont="1" applyBorder="1"/>
    <xf numFmtId="0" fontId="19" fillId="0" borderId="3" xfId="0" applyFont="1" applyBorder="1" applyAlignment="1">
      <alignment horizontal="left" vertical="top" indent="2"/>
    </xf>
    <xf numFmtId="0" fontId="7" fillId="0" borderId="3" xfId="0" applyFont="1" applyBorder="1" applyAlignment="1">
      <alignment vertical="top"/>
    </xf>
    <xf numFmtId="0" fontId="19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21" fillId="13" borderId="3" xfId="0" applyFont="1" applyFill="1" applyBorder="1" applyAlignment="1">
      <alignment horizontal="left" vertical="center" indent="2"/>
    </xf>
    <xf numFmtId="10" fontId="21" fillId="13" borderId="3" xfId="2" applyNumberFormat="1" applyFont="1" applyFill="1" applyBorder="1" applyAlignment="1">
      <alignment horizontal="right" vertical="center" indent="1"/>
    </xf>
    <xf numFmtId="0" fontId="21" fillId="0" borderId="3" xfId="0" applyFont="1" applyBorder="1"/>
    <xf numFmtId="164" fontId="6" fillId="0" borderId="3" xfId="3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2"/>
    </xf>
    <xf numFmtId="37" fontId="6" fillId="7" borderId="3" xfId="3" applyNumberFormat="1" applyFont="1" applyFill="1" applyBorder="1" applyAlignment="1">
      <alignment horizontal="right" vertical="center"/>
    </xf>
    <xf numFmtId="37" fontId="6" fillId="8" borderId="3" xfId="3" applyNumberFormat="1" applyFont="1" applyFill="1" applyBorder="1" applyAlignment="1">
      <alignment horizontal="right" vertical="center"/>
    </xf>
    <xf numFmtId="37" fontId="6" fillId="9" borderId="3" xfId="3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 indent="1"/>
    </xf>
    <xf numFmtId="0" fontId="6" fillId="17" borderId="3" xfId="0" applyFont="1" applyFill="1" applyBorder="1" applyAlignment="1">
      <alignment vertical="center"/>
    </xf>
    <xf numFmtId="0" fontId="23" fillId="16" borderId="7" xfId="0" applyFont="1" applyFill="1" applyBorder="1" applyAlignment="1">
      <alignment horizontal="left" vertical="center" wrapText="1"/>
    </xf>
    <xf numFmtId="0" fontId="23" fillId="16" borderId="8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 shrinkToFit="1"/>
    </xf>
    <xf numFmtId="0" fontId="14" fillId="14" borderId="3" xfId="0" applyFont="1" applyFill="1" applyBorder="1" applyAlignment="1">
      <alignment horizontal="center" vertical="center" wrapText="1" shrinkToFit="1"/>
    </xf>
    <xf numFmtId="0" fontId="14" fillId="15" borderId="3" xfId="0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left" vertical="center" wrapText="1" indent="2" shrinkToFit="1"/>
    </xf>
    <xf numFmtId="0" fontId="25" fillId="3" borderId="3" xfId="0" applyFont="1" applyFill="1" applyBorder="1" applyAlignment="1">
      <alignment horizontal="left" vertical="center" wrapText="1" indent="2" shrinkToFit="1"/>
    </xf>
    <xf numFmtId="0" fontId="9" fillId="3" borderId="3" xfId="0" applyFont="1" applyFill="1" applyBorder="1" applyAlignment="1">
      <alignment horizontal="left" vertical="center" wrapText="1" indent="2" shrinkToFit="1"/>
    </xf>
    <xf numFmtId="0" fontId="9" fillId="10" borderId="5" xfId="0" applyFont="1" applyFill="1" applyBorder="1" applyAlignment="1">
      <alignment horizontal="left" vertical="center" wrapText="1" indent="2" shrinkToFit="1"/>
    </xf>
    <xf numFmtId="0" fontId="9" fillId="10" borderId="4" xfId="0" applyFont="1" applyFill="1" applyBorder="1" applyAlignment="1">
      <alignment horizontal="left" vertical="center" wrapText="1" indent="2" shrinkToFit="1"/>
    </xf>
    <xf numFmtId="0" fontId="9" fillId="3" borderId="5" xfId="0" applyFont="1" applyFill="1" applyBorder="1" applyAlignment="1">
      <alignment horizontal="left" vertical="center" wrapText="1" indent="2" shrinkToFit="1"/>
    </xf>
    <xf numFmtId="0" fontId="9" fillId="3" borderId="4" xfId="0" applyFont="1" applyFill="1" applyBorder="1" applyAlignment="1">
      <alignment horizontal="left" vertical="center" wrapText="1" indent="2" shrinkToFit="1"/>
    </xf>
  </cellXfs>
  <cellStyles count="6">
    <cellStyle name="2-TOTALS" xfId="3" xr:uid="{99610C01-51D0-4E84-947B-72EB32505321}"/>
    <cellStyle name="3b-SOME DATA 2" xfId="5" xr:uid="{B88CCE6A-AB53-445A-8C70-17F2539A07CA}"/>
    <cellStyle name="4a-NO DATA" xfId="4" xr:uid="{2A864BF1-32CF-4D30-8FA3-41960A7C692A}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SR-DTR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D7-D2CC-4FB8-9A17-8C6FD9BFE1E5}">
  <dimension ref="B1:R58"/>
  <sheetViews>
    <sheetView tabSelected="1" topLeftCell="J52" zoomScaleNormal="100" workbookViewId="0">
      <selection activeCell="O64" sqref="O64"/>
    </sheetView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" width="1.86328125" style="1" customWidth="1"/>
    <col min="17" max="18" width="28.86328125" style="1" customWidth="1"/>
    <col min="19" max="16384" width="8.86328125" style="1"/>
  </cols>
  <sheetData>
    <row r="1" spans="2:18" s="24" customFormat="1" ht="73.150000000000006" customHeight="1">
      <c r="B1" s="23" t="s">
        <v>0</v>
      </c>
      <c r="E1" s="25"/>
      <c r="F1" s="26"/>
      <c r="I1" s="26"/>
      <c r="J1" s="26"/>
      <c r="K1" s="26"/>
      <c r="L1" s="26"/>
      <c r="M1" s="26"/>
      <c r="N1" s="26"/>
      <c r="O1" s="26"/>
    </row>
    <row r="2" spans="2:18" s="4" customFormat="1" ht="52.15" customHeight="1">
      <c r="B2" s="36" t="s">
        <v>1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8" s="5" customFormat="1" ht="39" customHeight="1">
      <c r="B3" s="16"/>
      <c r="C3" s="8"/>
      <c r="D3" s="55" t="s">
        <v>2</v>
      </c>
      <c r="E3" s="55"/>
      <c r="F3" s="10"/>
      <c r="G3" s="56" t="s">
        <v>3</v>
      </c>
      <c r="H3" s="56"/>
      <c r="I3" s="56"/>
      <c r="J3" s="56"/>
      <c r="K3" s="10"/>
      <c r="L3" s="57" t="s">
        <v>4</v>
      </c>
      <c r="M3" s="57"/>
      <c r="N3" s="57"/>
      <c r="O3" s="57"/>
      <c r="P3" s="12"/>
    </row>
    <row r="4" spans="2:18" s="3" customFormat="1" ht="82.15" customHeight="1">
      <c r="B4" s="2"/>
      <c r="C4" s="9"/>
      <c r="D4" s="15" t="s">
        <v>5</v>
      </c>
      <c r="E4" s="15" t="s">
        <v>6</v>
      </c>
      <c r="F4" s="11"/>
      <c r="G4" s="58" t="s">
        <v>7</v>
      </c>
      <c r="H4" s="58"/>
      <c r="I4" s="58" t="s">
        <v>8</v>
      </c>
      <c r="J4" s="58"/>
      <c r="K4" s="11"/>
      <c r="L4" s="59" t="s">
        <v>9</v>
      </c>
      <c r="M4" s="59"/>
      <c r="N4" s="60" t="s">
        <v>10</v>
      </c>
      <c r="O4" s="60"/>
      <c r="P4" s="13"/>
      <c r="Q4" s="46"/>
      <c r="R4" s="46"/>
    </row>
    <row r="5" spans="2:18" s="35" customFormat="1" ht="28.15" customHeight="1">
      <c r="B5" s="42" t="s">
        <v>11</v>
      </c>
      <c r="C5" s="31"/>
      <c r="D5" s="50">
        <f t="shared" ref="D5" si="0">SUM(H5,J5,M5,O5)</f>
        <v>24175</v>
      </c>
      <c r="E5" s="50">
        <f>SUM(E6:E514)</f>
        <v>43727</v>
      </c>
      <c r="F5" s="32"/>
      <c r="G5" s="43">
        <f>(H5/D5)</f>
        <v>5.3815925542916233E-2</v>
      </c>
      <c r="H5" s="50">
        <f>SUM(H6:H58)</f>
        <v>1301</v>
      </c>
      <c r="I5" s="43">
        <f>(J5/D5)</f>
        <v>0.53398138572905895</v>
      </c>
      <c r="J5" s="50">
        <f>SUM(J6:J58)</f>
        <v>12909</v>
      </c>
      <c r="K5" s="33"/>
      <c r="L5" s="43">
        <f>(M5/D5)</f>
        <v>0.14461220268872801</v>
      </c>
      <c r="M5" s="50">
        <f>SUM(M6:M58)</f>
        <v>3496</v>
      </c>
      <c r="N5" s="43">
        <f>(O5/D5)</f>
        <v>0.2675904860392968</v>
      </c>
      <c r="O5" s="51">
        <f>SUM(O6:O58)</f>
        <v>6469</v>
      </c>
      <c r="P5" s="34"/>
      <c r="Q5" s="44"/>
      <c r="R5" s="44"/>
    </row>
    <row r="6" spans="2:18" ht="28.15" customHeight="1">
      <c r="B6" s="21" t="s">
        <v>12</v>
      </c>
      <c r="C6" s="6"/>
      <c r="D6" s="47">
        <v>536</v>
      </c>
      <c r="E6" s="47">
        <v>662</v>
      </c>
      <c r="F6" s="20"/>
      <c r="G6" s="18">
        <f t="shared" ref="G6:G58" si="1">H6/D6</f>
        <v>0</v>
      </c>
      <c r="H6" s="48">
        <v>0</v>
      </c>
      <c r="I6" s="18">
        <f t="shared" ref="I6:I58" si="2">J6/D6</f>
        <v>0.73134328358208955</v>
      </c>
      <c r="J6" s="48">
        <v>392</v>
      </c>
      <c r="K6" s="20"/>
      <c r="L6" s="19">
        <f t="shared" ref="L6:L58" si="3">M6/D6</f>
        <v>0.16604477611940299</v>
      </c>
      <c r="M6" s="49">
        <v>89</v>
      </c>
      <c r="N6" s="19">
        <f t="shared" ref="N6:N58" si="4">O6/D6</f>
        <v>0.10261194029850747</v>
      </c>
      <c r="O6" s="49">
        <v>55</v>
      </c>
      <c r="P6" s="14"/>
      <c r="Q6" s="45"/>
      <c r="R6" s="45"/>
    </row>
    <row r="7" spans="2:18" ht="28.15" customHeight="1">
      <c r="B7" s="21" t="s">
        <v>13</v>
      </c>
      <c r="C7" s="6"/>
      <c r="D7" s="47">
        <v>887</v>
      </c>
      <c r="E7" s="47">
        <v>1118</v>
      </c>
      <c r="F7" s="20"/>
      <c r="G7" s="18">
        <f t="shared" si="1"/>
        <v>0</v>
      </c>
      <c r="H7" s="48">
        <v>0</v>
      </c>
      <c r="I7" s="18">
        <f t="shared" si="2"/>
        <v>0.72942502818489285</v>
      </c>
      <c r="J7" s="48">
        <v>647</v>
      </c>
      <c r="K7" s="20"/>
      <c r="L7" s="19">
        <f t="shared" si="3"/>
        <v>0.14092446448703494</v>
      </c>
      <c r="M7" s="49">
        <v>125</v>
      </c>
      <c r="N7" s="19">
        <f t="shared" si="4"/>
        <v>0.12965050732807215</v>
      </c>
      <c r="O7" s="49">
        <v>115</v>
      </c>
      <c r="P7" s="14"/>
      <c r="Q7" s="45"/>
      <c r="R7" s="45"/>
    </row>
    <row r="8" spans="2:18" ht="28.15" customHeight="1">
      <c r="B8" s="21" t="s">
        <v>14</v>
      </c>
      <c r="C8" s="6"/>
      <c r="D8" s="47">
        <v>25</v>
      </c>
      <c r="E8" s="47">
        <v>30</v>
      </c>
      <c r="F8" s="20"/>
      <c r="G8" s="18">
        <f t="shared" si="1"/>
        <v>0</v>
      </c>
      <c r="H8" s="48">
        <v>0</v>
      </c>
      <c r="I8" s="18">
        <f t="shared" si="2"/>
        <v>0.48</v>
      </c>
      <c r="J8" s="48">
        <v>12</v>
      </c>
      <c r="K8" s="20"/>
      <c r="L8" s="19">
        <f t="shared" si="3"/>
        <v>0.28000000000000003</v>
      </c>
      <c r="M8" s="49">
        <v>7</v>
      </c>
      <c r="N8" s="19">
        <f t="shared" si="4"/>
        <v>0.24</v>
      </c>
      <c r="O8" s="49">
        <v>6</v>
      </c>
      <c r="P8" s="14"/>
      <c r="Q8" s="45"/>
      <c r="R8" s="45"/>
    </row>
    <row r="9" spans="2:18" ht="28.15" customHeight="1">
      <c r="B9" s="21" t="s">
        <v>15</v>
      </c>
      <c r="C9" s="6"/>
      <c r="D9" s="47">
        <v>290</v>
      </c>
      <c r="E9" s="47">
        <v>481</v>
      </c>
      <c r="F9" s="20"/>
      <c r="G9" s="18">
        <f t="shared" si="1"/>
        <v>0</v>
      </c>
      <c r="H9" s="48">
        <v>0</v>
      </c>
      <c r="I9" s="18">
        <f t="shared" si="2"/>
        <v>0.78275862068965518</v>
      </c>
      <c r="J9" s="48">
        <v>227</v>
      </c>
      <c r="K9" s="20"/>
      <c r="L9" s="19">
        <f t="shared" si="3"/>
        <v>0.11724137931034483</v>
      </c>
      <c r="M9" s="49">
        <v>34</v>
      </c>
      <c r="N9" s="19">
        <f t="shared" si="4"/>
        <v>0.1</v>
      </c>
      <c r="O9" s="49">
        <v>29</v>
      </c>
      <c r="P9" s="14"/>
      <c r="Q9" s="45"/>
      <c r="R9" s="45"/>
    </row>
    <row r="10" spans="2:18" ht="28.15" customHeight="1">
      <c r="B10" s="21" t="s">
        <v>16</v>
      </c>
      <c r="C10" s="6"/>
      <c r="D10" s="47">
        <v>1278</v>
      </c>
      <c r="E10" s="47">
        <v>2491</v>
      </c>
      <c r="F10" s="20"/>
      <c r="G10" s="18">
        <f t="shared" si="1"/>
        <v>0.40766823161189358</v>
      </c>
      <c r="H10" s="48">
        <v>521</v>
      </c>
      <c r="I10" s="18">
        <f t="shared" si="2"/>
        <v>0.30516431924882631</v>
      </c>
      <c r="J10" s="48">
        <v>390</v>
      </c>
      <c r="K10" s="20"/>
      <c r="L10" s="19">
        <f t="shared" si="3"/>
        <v>0.1134585289514867</v>
      </c>
      <c r="M10" s="49">
        <v>145</v>
      </c>
      <c r="N10" s="19">
        <f t="shared" si="4"/>
        <v>0.17370892018779344</v>
      </c>
      <c r="O10" s="49">
        <v>222</v>
      </c>
      <c r="P10" s="14"/>
      <c r="Q10" s="45"/>
      <c r="R10" s="45"/>
    </row>
    <row r="11" spans="2:18" ht="28.15" customHeight="1">
      <c r="B11" s="21" t="s">
        <v>17</v>
      </c>
      <c r="C11" s="7"/>
      <c r="D11" s="47">
        <v>1</v>
      </c>
      <c r="E11" s="47">
        <v>2</v>
      </c>
      <c r="F11" s="20"/>
      <c r="G11" s="18">
        <f t="shared" si="1"/>
        <v>0</v>
      </c>
      <c r="H11" s="48">
        <v>0</v>
      </c>
      <c r="I11" s="18">
        <f t="shared" si="2"/>
        <v>1</v>
      </c>
      <c r="J11" s="48">
        <v>1</v>
      </c>
      <c r="K11" s="20"/>
      <c r="L11" s="19">
        <f t="shared" si="3"/>
        <v>0</v>
      </c>
      <c r="M11" s="49">
        <v>0</v>
      </c>
      <c r="N11" s="19">
        <f t="shared" si="4"/>
        <v>0</v>
      </c>
      <c r="O11" s="49">
        <v>0</v>
      </c>
      <c r="P11" s="14"/>
      <c r="Q11" s="45"/>
      <c r="R11" s="45"/>
    </row>
    <row r="12" spans="2:18" ht="28.15" customHeight="1">
      <c r="B12" s="21" t="s">
        <v>18</v>
      </c>
      <c r="C12" s="7"/>
      <c r="D12" s="47">
        <v>115</v>
      </c>
      <c r="E12" s="47">
        <v>121</v>
      </c>
      <c r="F12" s="20"/>
      <c r="G12" s="18">
        <f t="shared" si="1"/>
        <v>0</v>
      </c>
      <c r="H12" s="48">
        <v>0</v>
      </c>
      <c r="I12" s="18">
        <f t="shared" si="2"/>
        <v>0.48695652173913045</v>
      </c>
      <c r="J12" s="48">
        <v>56</v>
      </c>
      <c r="K12" s="20"/>
      <c r="L12" s="19">
        <f t="shared" si="3"/>
        <v>9.5652173913043481E-2</v>
      </c>
      <c r="M12" s="49">
        <v>11</v>
      </c>
      <c r="N12" s="19">
        <f t="shared" si="4"/>
        <v>0.41739130434782606</v>
      </c>
      <c r="O12" s="49">
        <v>48</v>
      </c>
      <c r="P12" s="14"/>
    </row>
    <row r="13" spans="2:18" ht="28.15" customHeight="1">
      <c r="B13" s="21" t="s">
        <v>19</v>
      </c>
      <c r="C13" s="7"/>
      <c r="D13" s="47">
        <v>59</v>
      </c>
      <c r="E13" s="47">
        <v>79</v>
      </c>
      <c r="F13" s="20"/>
      <c r="G13" s="18">
        <f t="shared" si="1"/>
        <v>0</v>
      </c>
      <c r="H13" s="48">
        <v>0</v>
      </c>
      <c r="I13" s="18">
        <f t="shared" si="2"/>
        <v>0.66101694915254239</v>
      </c>
      <c r="J13" s="48">
        <v>39</v>
      </c>
      <c r="K13" s="20"/>
      <c r="L13" s="19">
        <f t="shared" si="3"/>
        <v>0.23728813559322035</v>
      </c>
      <c r="M13" s="49">
        <v>14</v>
      </c>
      <c r="N13" s="19">
        <f t="shared" si="4"/>
        <v>0.10169491525423729</v>
      </c>
      <c r="O13" s="49">
        <v>6</v>
      </c>
      <c r="P13" s="14"/>
    </row>
    <row r="14" spans="2:18" ht="28.15" customHeight="1">
      <c r="B14" s="21" t="s">
        <v>20</v>
      </c>
      <c r="C14" s="7"/>
      <c r="D14" s="47">
        <v>41</v>
      </c>
      <c r="E14" s="47">
        <v>50</v>
      </c>
      <c r="F14" s="20"/>
      <c r="G14" s="18">
        <f t="shared" si="1"/>
        <v>0</v>
      </c>
      <c r="H14" s="48">
        <v>0</v>
      </c>
      <c r="I14" s="18">
        <f t="shared" si="2"/>
        <v>0.63414634146341464</v>
      </c>
      <c r="J14" s="48">
        <v>26</v>
      </c>
      <c r="K14" s="20"/>
      <c r="L14" s="19">
        <f t="shared" si="3"/>
        <v>9.7560975609756101E-2</v>
      </c>
      <c r="M14" s="49">
        <v>4</v>
      </c>
      <c r="N14" s="19">
        <f t="shared" si="4"/>
        <v>0.26829268292682928</v>
      </c>
      <c r="O14" s="49">
        <v>11</v>
      </c>
      <c r="P14" s="14"/>
    </row>
    <row r="15" spans="2:18" ht="28.15" customHeight="1">
      <c r="B15" s="22" t="s">
        <v>21</v>
      </c>
      <c r="C15" s="7"/>
      <c r="D15" s="47">
        <v>30</v>
      </c>
      <c r="E15" s="47">
        <v>44</v>
      </c>
      <c r="F15" s="20"/>
      <c r="G15" s="18">
        <f t="shared" si="1"/>
        <v>0</v>
      </c>
      <c r="H15" s="48">
        <v>0</v>
      </c>
      <c r="I15" s="18">
        <f t="shared" si="2"/>
        <v>0.8</v>
      </c>
      <c r="J15" s="48">
        <v>24</v>
      </c>
      <c r="K15" s="20"/>
      <c r="L15" s="19">
        <f t="shared" si="3"/>
        <v>0.2</v>
      </c>
      <c r="M15" s="49">
        <v>6</v>
      </c>
      <c r="N15" s="19">
        <f t="shared" si="4"/>
        <v>0</v>
      </c>
      <c r="O15" s="49">
        <v>0</v>
      </c>
      <c r="P15" s="14"/>
    </row>
    <row r="16" spans="2:18" ht="28.5" customHeight="1">
      <c r="B16" s="22" t="s">
        <v>22</v>
      </c>
      <c r="D16" s="47">
        <v>46</v>
      </c>
      <c r="E16" s="47">
        <v>120</v>
      </c>
      <c r="G16" s="18">
        <f t="shared" si="1"/>
        <v>0</v>
      </c>
      <c r="H16" s="48">
        <v>0</v>
      </c>
      <c r="I16" s="18">
        <f t="shared" si="2"/>
        <v>0.54347826086956519</v>
      </c>
      <c r="J16" s="48">
        <v>25</v>
      </c>
      <c r="L16" s="19">
        <f t="shared" si="3"/>
        <v>0.10869565217391304</v>
      </c>
      <c r="M16" s="49">
        <v>5</v>
      </c>
      <c r="N16" s="19">
        <f t="shared" si="4"/>
        <v>0.34782608695652173</v>
      </c>
      <c r="O16" s="49">
        <v>16</v>
      </c>
    </row>
    <row r="17" spans="2:15" ht="28.5" customHeight="1">
      <c r="B17" s="22" t="s">
        <v>23</v>
      </c>
      <c r="D17" s="47">
        <v>38</v>
      </c>
      <c r="E17" s="47">
        <v>56</v>
      </c>
      <c r="G17" s="18">
        <f t="shared" si="1"/>
        <v>0</v>
      </c>
      <c r="H17" s="48">
        <v>0</v>
      </c>
      <c r="I17" s="18">
        <f t="shared" si="2"/>
        <v>0.68421052631578949</v>
      </c>
      <c r="J17" s="48">
        <v>26</v>
      </c>
      <c r="L17" s="19">
        <f t="shared" si="3"/>
        <v>0.10526315789473684</v>
      </c>
      <c r="M17" s="49">
        <v>4</v>
      </c>
      <c r="N17" s="19">
        <f t="shared" si="4"/>
        <v>0.21052631578947367</v>
      </c>
      <c r="O17" s="49">
        <v>8</v>
      </c>
    </row>
    <row r="18" spans="2:15" ht="28.5" customHeight="1">
      <c r="B18" s="22" t="s">
        <v>24</v>
      </c>
      <c r="D18" s="47">
        <v>4</v>
      </c>
      <c r="E18" s="47">
        <v>6</v>
      </c>
      <c r="G18" s="18">
        <f t="shared" si="1"/>
        <v>0</v>
      </c>
      <c r="H18" s="48">
        <v>0</v>
      </c>
      <c r="I18" s="18">
        <f t="shared" si="2"/>
        <v>0.75</v>
      </c>
      <c r="J18" s="48">
        <v>3</v>
      </c>
      <c r="L18" s="19">
        <f t="shared" si="3"/>
        <v>0.25</v>
      </c>
      <c r="M18" s="49">
        <v>1</v>
      </c>
      <c r="N18" s="19">
        <f t="shared" si="4"/>
        <v>0</v>
      </c>
      <c r="O18" s="49">
        <v>0</v>
      </c>
    </row>
    <row r="19" spans="2:15" ht="28.5" customHeight="1">
      <c r="B19" s="22" t="s">
        <v>25</v>
      </c>
      <c r="D19" s="47">
        <v>19</v>
      </c>
      <c r="E19" s="47">
        <v>39</v>
      </c>
      <c r="G19" s="18">
        <f t="shared" si="1"/>
        <v>0</v>
      </c>
      <c r="H19" s="48">
        <v>0</v>
      </c>
      <c r="I19" s="18">
        <f t="shared" si="2"/>
        <v>0.68421052631578949</v>
      </c>
      <c r="J19" s="48">
        <v>13</v>
      </c>
      <c r="L19" s="19">
        <f t="shared" si="3"/>
        <v>0.15789473684210525</v>
      </c>
      <c r="M19" s="49">
        <v>3</v>
      </c>
      <c r="N19" s="19">
        <f t="shared" si="4"/>
        <v>0.15789473684210525</v>
      </c>
      <c r="O19" s="49">
        <v>3</v>
      </c>
    </row>
    <row r="20" spans="2:15" ht="28.5" customHeight="1">
      <c r="B20" s="22" t="s">
        <v>26</v>
      </c>
      <c r="D20" s="47">
        <v>27</v>
      </c>
      <c r="E20" s="47">
        <v>56</v>
      </c>
      <c r="G20" s="18">
        <f t="shared" si="1"/>
        <v>0</v>
      </c>
      <c r="H20" s="48">
        <v>0</v>
      </c>
      <c r="I20" s="18">
        <f t="shared" si="2"/>
        <v>0.51851851851851849</v>
      </c>
      <c r="J20" s="48">
        <v>14</v>
      </c>
      <c r="L20" s="19">
        <f t="shared" si="3"/>
        <v>0.22222222222222221</v>
      </c>
      <c r="M20" s="49">
        <v>6</v>
      </c>
      <c r="N20" s="19">
        <f t="shared" si="4"/>
        <v>0.25925925925925924</v>
      </c>
      <c r="O20" s="49">
        <v>7</v>
      </c>
    </row>
    <row r="21" spans="2:15" ht="28.5" customHeight="1">
      <c r="B21" s="22" t="s">
        <v>27</v>
      </c>
      <c r="D21" s="47">
        <v>29</v>
      </c>
      <c r="E21" s="47">
        <v>54</v>
      </c>
      <c r="G21" s="18">
        <f t="shared" si="1"/>
        <v>0</v>
      </c>
      <c r="H21" s="48">
        <v>0</v>
      </c>
      <c r="I21" s="18">
        <f t="shared" si="2"/>
        <v>0.72413793103448276</v>
      </c>
      <c r="J21" s="48">
        <v>21</v>
      </c>
      <c r="L21" s="19">
        <f t="shared" si="3"/>
        <v>0.20689655172413793</v>
      </c>
      <c r="M21" s="49">
        <v>6</v>
      </c>
      <c r="N21" s="19">
        <f t="shared" si="4"/>
        <v>6.8965517241379309E-2</v>
      </c>
      <c r="O21" s="49">
        <v>2</v>
      </c>
    </row>
    <row r="22" spans="2:15" ht="28.5" customHeight="1">
      <c r="B22" s="22" t="s">
        <v>28</v>
      </c>
      <c r="D22" s="47">
        <v>3656</v>
      </c>
      <c r="E22" s="47">
        <v>3393</v>
      </c>
      <c r="G22" s="18">
        <f t="shared" si="1"/>
        <v>0</v>
      </c>
      <c r="H22" s="48">
        <v>0</v>
      </c>
      <c r="I22" s="18">
        <f t="shared" si="2"/>
        <v>0.41794310722100658</v>
      </c>
      <c r="J22" s="48">
        <v>1528</v>
      </c>
      <c r="L22" s="19">
        <f t="shared" si="3"/>
        <v>0.11898249452954048</v>
      </c>
      <c r="M22" s="49">
        <v>435</v>
      </c>
      <c r="N22" s="19">
        <f t="shared" si="4"/>
        <v>0.46307439824945296</v>
      </c>
      <c r="O22" s="49">
        <v>1693</v>
      </c>
    </row>
    <row r="23" spans="2:15" ht="28.5" customHeight="1">
      <c r="B23" s="22" t="s">
        <v>29</v>
      </c>
      <c r="D23" s="47">
        <v>3774</v>
      </c>
      <c r="E23" s="47">
        <v>7030</v>
      </c>
      <c r="G23" s="18">
        <f t="shared" si="1"/>
        <v>0</v>
      </c>
      <c r="H23" s="48">
        <v>0</v>
      </c>
      <c r="I23" s="18">
        <f t="shared" si="2"/>
        <v>0.59088500264970856</v>
      </c>
      <c r="J23" s="48">
        <v>2230</v>
      </c>
      <c r="L23" s="19">
        <f t="shared" si="3"/>
        <v>0.13937466878643348</v>
      </c>
      <c r="M23" s="49">
        <v>526</v>
      </c>
      <c r="N23" s="19">
        <f t="shared" si="4"/>
        <v>0.26974032856385799</v>
      </c>
      <c r="O23" s="49">
        <v>1018</v>
      </c>
    </row>
    <row r="24" spans="2:15" ht="28.5" customHeight="1">
      <c r="B24" s="22" t="s">
        <v>30</v>
      </c>
      <c r="D24" s="47">
        <v>36</v>
      </c>
      <c r="E24" s="47">
        <v>11</v>
      </c>
      <c r="G24" s="18">
        <f t="shared" si="1"/>
        <v>0</v>
      </c>
      <c r="H24" s="48">
        <v>0</v>
      </c>
      <c r="I24" s="18">
        <f t="shared" si="2"/>
        <v>0.19444444444444445</v>
      </c>
      <c r="J24" s="48">
        <v>7</v>
      </c>
      <c r="L24" s="19">
        <f t="shared" si="3"/>
        <v>5.5555555555555552E-2</v>
      </c>
      <c r="M24" s="49">
        <v>2</v>
      </c>
      <c r="N24" s="19">
        <f t="shared" si="4"/>
        <v>0.75</v>
      </c>
      <c r="O24" s="49">
        <v>27</v>
      </c>
    </row>
    <row r="25" spans="2:15" ht="28.5" customHeight="1">
      <c r="B25" s="22" t="s">
        <v>31</v>
      </c>
      <c r="D25" s="47">
        <v>56</v>
      </c>
      <c r="E25" s="47">
        <v>70</v>
      </c>
      <c r="G25" s="18">
        <f t="shared" si="1"/>
        <v>0</v>
      </c>
      <c r="H25" s="48">
        <v>0</v>
      </c>
      <c r="I25" s="18">
        <f t="shared" si="2"/>
        <v>0.5714285714285714</v>
      </c>
      <c r="J25" s="48">
        <v>32</v>
      </c>
      <c r="L25" s="19">
        <f t="shared" si="3"/>
        <v>0.21428571428571427</v>
      </c>
      <c r="M25" s="49">
        <v>12</v>
      </c>
      <c r="N25" s="19">
        <f t="shared" si="4"/>
        <v>0.21428571428571427</v>
      </c>
      <c r="O25" s="49">
        <v>12</v>
      </c>
    </row>
    <row r="26" spans="2:15" ht="28.5" customHeight="1">
      <c r="B26" s="22" t="s">
        <v>32</v>
      </c>
      <c r="D26" s="47">
        <v>50</v>
      </c>
      <c r="E26" s="47">
        <v>70</v>
      </c>
      <c r="G26" s="18">
        <f t="shared" si="1"/>
        <v>0</v>
      </c>
      <c r="H26" s="48">
        <v>0</v>
      </c>
      <c r="I26" s="18">
        <f t="shared" si="2"/>
        <v>0.6</v>
      </c>
      <c r="J26" s="48">
        <v>30</v>
      </c>
      <c r="L26" s="19">
        <f t="shared" si="3"/>
        <v>0.18</v>
      </c>
      <c r="M26" s="49">
        <v>9</v>
      </c>
      <c r="N26" s="19">
        <f t="shared" si="4"/>
        <v>0.22</v>
      </c>
      <c r="O26" s="49">
        <v>11</v>
      </c>
    </row>
    <row r="27" spans="2:15" ht="28.5" customHeight="1">
      <c r="B27" s="22" t="s">
        <v>33</v>
      </c>
      <c r="D27" s="47">
        <v>458</v>
      </c>
      <c r="E27" s="47">
        <v>608</v>
      </c>
      <c r="G27" s="18">
        <f t="shared" si="1"/>
        <v>0</v>
      </c>
      <c r="H27" s="48">
        <v>0</v>
      </c>
      <c r="I27" s="18">
        <f t="shared" si="2"/>
        <v>0.49563318777292575</v>
      </c>
      <c r="J27" s="48">
        <v>227</v>
      </c>
      <c r="L27" s="19">
        <f t="shared" si="3"/>
        <v>0.14192139737991266</v>
      </c>
      <c r="M27" s="49">
        <v>65</v>
      </c>
      <c r="N27" s="19">
        <f t="shared" si="4"/>
        <v>0.36244541484716158</v>
      </c>
      <c r="O27" s="49">
        <v>166</v>
      </c>
    </row>
    <row r="28" spans="2:15" ht="28.5" customHeight="1">
      <c r="B28" s="22" t="s">
        <v>34</v>
      </c>
      <c r="D28" s="47">
        <v>41</v>
      </c>
      <c r="E28" s="47">
        <v>123</v>
      </c>
      <c r="G28" s="18">
        <f t="shared" si="1"/>
        <v>0</v>
      </c>
      <c r="H28" s="48">
        <v>0</v>
      </c>
      <c r="I28" s="18">
        <f t="shared" si="2"/>
        <v>0.14634146341463414</v>
      </c>
      <c r="J28" s="48">
        <v>6</v>
      </c>
      <c r="L28" s="19">
        <f t="shared" si="3"/>
        <v>7.3170731707317069E-2</v>
      </c>
      <c r="M28" s="49">
        <v>3</v>
      </c>
      <c r="N28" s="19">
        <f t="shared" si="4"/>
        <v>0.78048780487804881</v>
      </c>
      <c r="O28" s="49">
        <v>32</v>
      </c>
    </row>
    <row r="29" spans="2:15" ht="28.5" customHeight="1">
      <c r="B29" s="22" t="s">
        <v>35</v>
      </c>
      <c r="D29" s="47">
        <v>16</v>
      </c>
      <c r="E29" s="47">
        <v>33</v>
      </c>
      <c r="G29" s="18">
        <f t="shared" si="1"/>
        <v>0</v>
      </c>
      <c r="H29" s="48">
        <v>0</v>
      </c>
      <c r="I29" s="18">
        <f t="shared" si="2"/>
        <v>0.625</v>
      </c>
      <c r="J29" s="48">
        <v>10</v>
      </c>
      <c r="L29" s="19">
        <f t="shared" si="3"/>
        <v>0.125</v>
      </c>
      <c r="M29" s="49">
        <v>2</v>
      </c>
      <c r="N29" s="19">
        <f t="shared" si="4"/>
        <v>0.25</v>
      </c>
      <c r="O29" s="49">
        <v>4</v>
      </c>
    </row>
    <row r="30" spans="2:15" ht="28.5" customHeight="1">
      <c r="B30" s="22" t="s">
        <v>36</v>
      </c>
      <c r="D30" s="47">
        <v>479</v>
      </c>
      <c r="E30" s="47">
        <v>290</v>
      </c>
      <c r="G30" s="18">
        <f t="shared" si="1"/>
        <v>0</v>
      </c>
      <c r="H30" s="48">
        <v>0</v>
      </c>
      <c r="I30" s="18">
        <f t="shared" si="2"/>
        <v>0.31941544885177453</v>
      </c>
      <c r="J30" s="48">
        <v>153</v>
      </c>
      <c r="L30" s="19">
        <f t="shared" si="3"/>
        <v>8.5594989561586635E-2</v>
      </c>
      <c r="M30" s="49">
        <v>41</v>
      </c>
      <c r="N30" s="19">
        <f t="shared" si="4"/>
        <v>0.59498956158663885</v>
      </c>
      <c r="O30" s="49">
        <v>285</v>
      </c>
    </row>
    <row r="31" spans="2:15" ht="28.5" customHeight="1">
      <c r="B31" s="22" t="s">
        <v>37</v>
      </c>
      <c r="D31" s="47">
        <v>165</v>
      </c>
      <c r="E31" s="47">
        <v>368</v>
      </c>
      <c r="G31" s="18">
        <f t="shared" si="1"/>
        <v>0</v>
      </c>
      <c r="H31" s="48">
        <v>0</v>
      </c>
      <c r="I31" s="18">
        <f t="shared" si="2"/>
        <v>0.58181818181818179</v>
      </c>
      <c r="J31" s="48">
        <v>96</v>
      </c>
      <c r="L31" s="19">
        <f t="shared" si="3"/>
        <v>0.19393939393939394</v>
      </c>
      <c r="M31" s="49">
        <v>32</v>
      </c>
      <c r="N31" s="19">
        <f t="shared" si="4"/>
        <v>0.22424242424242424</v>
      </c>
      <c r="O31" s="49">
        <v>37</v>
      </c>
    </row>
    <row r="32" spans="2:15" ht="28.5" customHeight="1">
      <c r="B32" s="22" t="s">
        <v>38</v>
      </c>
      <c r="D32" s="47">
        <v>86</v>
      </c>
      <c r="E32" s="47">
        <v>115</v>
      </c>
      <c r="G32" s="18">
        <f t="shared" si="1"/>
        <v>0</v>
      </c>
      <c r="H32" s="48">
        <v>0</v>
      </c>
      <c r="I32" s="18">
        <f t="shared" si="2"/>
        <v>0.37209302325581395</v>
      </c>
      <c r="J32" s="48">
        <v>32</v>
      </c>
      <c r="L32" s="19">
        <f t="shared" si="3"/>
        <v>9.3023255813953487E-2</v>
      </c>
      <c r="M32" s="49">
        <v>8</v>
      </c>
      <c r="N32" s="19">
        <f t="shared" si="4"/>
        <v>0.53488372093023251</v>
      </c>
      <c r="O32" s="49">
        <v>46</v>
      </c>
    </row>
    <row r="33" spans="2:15" ht="28.5" customHeight="1">
      <c r="B33" s="22" t="s">
        <v>39</v>
      </c>
      <c r="D33" s="47">
        <v>5</v>
      </c>
      <c r="E33" s="47">
        <v>23</v>
      </c>
      <c r="G33" s="18">
        <f t="shared" si="1"/>
        <v>0</v>
      </c>
      <c r="H33" s="48">
        <v>0</v>
      </c>
      <c r="I33" s="18">
        <f t="shared" si="2"/>
        <v>0.6</v>
      </c>
      <c r="J33" s="48">
        <v>3</v>
      </c>
      <c r="L33" s="19">
        <f t="shared" si="3"/>
        <v>0.2</v>
      </c>
      <c r="M33" s="49">
        <v>1</v>
      </c>
      <c r="N33" s="19">
        <f t="shared" si="4"/>
        <v>0.2</v>
      </c>
      <c r="O33" s="49">
        <v>1</v>
      </c>
    </row>
    <row r="34" spans="2:15" ht="28.5" customHeight="1">
      <c r="B34" s="22" t="s">
        <v>40</v>
      </c>
      <c r="D34" s="47">
        <v>17</v>
      </c>
      <c r="E34" s="47">
        <v>80</v>
      </c>
      <c r="G34" s="18">
        <f t="shared" si="1"/>
        <v>0</v>
      </c>
      <c r="H34" s="48">
        <v>0</v>
      </c>
      <c r="I34" s="18">
        <f t="shared" si="2"/>
        <v>0.52941176470588236</v>
      </c>
      <c r="J34" s="48">
        <v>9</v>
      </c>
      <c r="L34" s="19">
        <f t="shared" si="3"/>
        <v>0.17647058823529413</v>
      </c>
      <c r="M34" s="49">
        <v>3</v>
      </c>
      <c r="N34" s="19">
        <f t="shared" si="4"/>
        <v>0.29411764705882354</v>
      </c>
      <c r="O34" s="49">
        <v>5</v>
      </c>
    </row>
    <row r="35" spans="2:15" ht="28.5" customHeight="1">
      <c r="B35" s="22" t="s">
        <v>41</v>
      </c>
      <c r="D35" s="47">
        <v>189</v>
      </c>
      <c r="E35" s="47">
        <v>714</v>
      </c>
      <c r="G35" s="18">
        <f t="shared" si="1"/>
        <v>0.35449735449735448</v>
      </c>
      <c r="H35" s="48">
        <v>67</v>
      </c>
      <c r="I35" s="18">
        <f t="shared" si="2"/>
        <v>0.29629629629629628</v>
      </c>
      <c r="J35" s="48">
        <v>56</v>
      </c>
      <c r="L35" s="19">
        <f t="shared" si="3"/>
        <v>0.30687830687830686</v>
      </c>
      <c r="M35" s="49">
        <v>58</v>
      </c>
      <c r="N35" s="19">
        <f t="shared" si="4"/>
        <v>4.2328042328042326E-2</v>
      </c>
      <c r="O35" s="49">
        <v>8</v>
      </c>
    </row>
    <row r="36" spans="2:15" ht="28.5" customHeight="1">
      <c r="B36" s="22" t="s">
        <v>42</v>
      </c>
      <c r="D36" s="47">
        <v>23</v>
      </c>
      <c r="E36" s="47">
        <v>30</v>
      </c>
      <c r="G36" s="18">
        <f t="shared" si="1"/>
        <v>0</v>
      </c>
      <c r="H36" s="48">
        <v>0</v>
      </c>
      <c r="I36" s="18">
        <f t="shared" si="2"/>
        <v>0.56521739130434778</v>
      </c>
      <c r="J36" s="48">
        <v>13</v>
      </c>
      <c r="L36" s="19">
        <f t="shared" si="3"/>
        <v>8.6956521739130432E-2</v>
      </c>
      <c r="M36" s="49">
        <v>2</v>
      </c>
      <c r="N36" s="19">
        <f t="shared" si="4"/>
        <v>0.34782608695652173</v>
      </c>
      <c r="O36" s="49">
        <v>8</v>
      </c>
    </row>
    <row r="37" spans="2:15" ht="28.5" customHeight="1">
      <c r="B37" s="22" t="s">
        <v>43</v>
      </c>
      <c r="D37" s="47">
        <v>189</v>
      </c>
      <c r="E37" s="47">
        <v>301</v>
      </c>
      <c r="G37" s="18">
        <f t="shared" si="1"/>
        <v>0</v>
      </c>
      <c r="H37" s="48">
        <v>0</v>
      </c>
      <c r="I37" s="18">
        <f t="shared" si="2"/>
        <v>0.68253968253968256</v>
      </c>
      <c r="J37" s="48">
        <v>129</v>
      </c>
      <c r="L37" s="19">
        <f t="shared" si="3"/>
        <v>0.16402116402116401</v>
      </c>
      <c r="M37" s="49">
        <v>31</v>
      </c>
      <c r="N37" s="19">
        <f t="shared" si="4"/>
        <v>0.15343915343915343</v>
      </c>
      <c r="O37" s="49">
        <v>29</v>
      </c>
    </row>
    <row r="38" spans="2:15" ht="28.5" customHeight="1">
      <c r="B38" s="22" t="s">
        <v>44</v>
      </c>
      <c r="D38" s="47">
        <v>1</v>
      </c>
      <c r="E38" s="47">
        <v>1</v>
      </c>
      <c r="G38" s="18">
        <f t="shared" si="1"/>
        <v>0</v>
      </c>
      <c r="H38" s="48">
        <v>0</v>
      </c>
      <c r="I38" s="18">
        <f t="shared" si="2"/>
        <v>0</v>
      </c>
      <c r="J38" s="48">
        <v>0</v>
      </c>
      <c r="L38" s="19">
        <f t="shared" si="3"/>
        <v>0</v>
      </c>
      <c r="M38" s="49">
        <v>0</v>
      </c>
      <c r="N38" s="19">
        <f t="shared" si="4"/>
        <v>1</v>
      </c>
      <c r="O38" s="49">
        <v>1</v>
      </c>
    </row>
    <row r="39" spans="2:15" ht="28.5" customHeight="1">
      <c r="B39" s="22" t="s">
        <v>45</v>
      </c>
      <c r="D39" s="47">
        <v>191</v>
      </c>
      <c r="E39" s="47">
        <v>367</v>
      </c>
      <c r="G39" s="18">
        <f t="shared" si="1"/>
        <v>1.5706806282722512E-2</v>
      </c>
      <c r="H39" s="48">
        <v>3</v>
      </c>
      <c r="I39" s="18">
        <f t="shared" si="2"/>
        <v>0.68062827225130895</v>
      </c>
      <c r="J39" s="48">
        <v>130</v>
      </c>
      <c r="L39" s="19">
        <f t="shared" si="3"/>
        <v>0.24083769633507854</v>
      </c>
      <c r="M39" s="49">
        <v>46</v>
      </c>
      <c r="N39" s="19">
        <f t="shared" si="4"/>
        <v>6.2827225130890049E-2</v>
      </c>
      <c r="O39" s="49">
        <v>12</v>
      </c>
    </row>
    <row r="40" spans="2:15" ht="28.5" customHeight="1">
      <c r="B40" s="22" t="s">
        <v>46</v>
      </c>
      <c r="D40" s="47">
        <v>9</v>
      </c>
      <c r="E40" s="47">
        <v>17</v>
      </c>
      <c r="G40" s="18">
        <f t="shared" si="1"/>
        <v>0</v>
      </c>
      <c r="H40" s="48">
        <v>0</v>
      </c>
      <c r="I40" s="18">
        <f t="shared" si="2"/>
        <v>0.55555555555555558</v>
      </c>
      <c r="J40" s="48">
        <v>5</v>
      </c>
      <c r="L40" s="19">
        <f t="shared" si="3"/>
        <v>0</v>
      </c>
      <c r="M40" s="49">
        <v>0</v>
      </c>
      <c r="N40" s="19">
        <f t="shared" si="4"/>
        <v>0.44444444444444442</v>
      </c>
      <c r="O40" s="49">
        <v>4</v>
      </c>
    </row>
    <row r="41" spans="2:15" ht="28.5" customHeight="1">
      <c r="B41" s="22" t="s">
        <v>47</v>
      </c>
      <c r="D41" s="47">
        <v>1</v>
      </c>
      <c r="E41" s="47">
        <v>16</v>
      </c>
      <c r="G41" s="18">
        <f t="shared" si="1"/>
        <v>0</v>
      </c>
      <c r="H41" s="48">
        <v>0</v>
      </c>
      <c r="I41" s="18">
        <f t="shared" si="2"/>
        <v>1</v>
      </c>
      <c r="J41" s="48">
        <v>1</v>
      </c>
      <c r="L41" s="19">
        <f t="shared" si="3"/>
        <v>0</v>
      </c>
      <c r="M41" s="49">
        <v>0</v>
      </c>
      <c r="N41" s="19">
        <f t="shared" si="4"/>
        <v>0</v>
      </c>
      <c r="O41" s="49">
        <v>0</v>
      </c>
    </row>
    <row r="42" spans="2:15" ht="28.5" customHeight="1">
      <c r="B42" s="22" t="s">
        <v>74</v>
      </c>
      <c r="D42" s="47">
        <v>2</v>
      </c>
      <c r="E42" s="47">
        <v>5</v>
      </c>
      <c r="G42" s="18">
        <f>H42/D42</f>
        <v>0</v>
      </c>
      <c r="H42" s="48">
        <v>0</v>
      </c>
      <c r="I42" s="18">
        <f>J42/D42</f>
        <v>1</v>
      </c>
      <c r="J42" s="48">
        <v>2</v>
      </c>
      <c r="L42" s="19">
        <f>M42/D42</f>
        <v>0</v>
      </c>
      <c r="M42" s="49">
        <v>0</v>
      </c>
      <c r="N42" s="19">
        <f>O42/D42</f>
        <v>0</v>
      </c>
      <c r="O42" s="49">
        <v>0</v>
      </c>
    </row>
    <row r="43" spans="2:15" ht="28.5" customHeight="1">
      <c r="B43" s="22" t="s">
        <v>48</v>
      </c>
      <c r="D43" s="47">
        <v>150</v>
      </c>
      <c r="E43" s="47">
        <v>602</v>
      </c>
      <c r="G43" s="18">
        <f t="shared" si="1"/>
        <v>0</v>
      </c>
      <c r="H43" s="48">
        <v>0</v>
      </c>
      <c r="I43" s="18">
        <f t="shared" si="2"/>
        <v>0.72</v>
      </c>
      <c r="J43" s="48">
        <v>108</v>
      </c>
      <c r="L43" s="19">
        <f t="shared" si="3"/>
        <v>6.6666666666666666E-2</v>
      </c>
      <c r="M43" s="49">
        <v>10</v>
      </c>
      <c r="N43" s="19">
        <f t="shared" si="4"/>
        <v>0.21333333333333335</v>
      </c>
      <c r="O43" s="49">
        <v>32</v>
      </c>
    </row>
    <row r="44" spans="2:15" ht="28.5" customHeight="1">
      <c r="B44" s="22" t="s">
        <v>49</v>
      </c>
      <c r="D44" s="47">
        <v>3</v>
      </c>
      <c r="E44" s="47">
        <v>3</v>
      </c>
      <c r="G44" s="18">
        <f t="shared" si="1"/>
        <v>0</v>
      </c>
      <c r="H44" s="48">
        <v>0</v>
      </c>
      <c r="I44" s="18">
        <f t="shared" si="2"/>
        <v>0.66666666666666663</v>
      </c>
      <c r="J44" s="48">
        <v>2</v>
      </c>
      <c r="L44" s="19">
        <f t="shared" si="3"/>
        <v>0.33333333333333331</v>
      </c>
      <c r="M44" s="49">
        <v>1</v>
      </c>
      <c r="N44" s="19">
        <f t="shared" si="4"/>
        <v>0</v>
      </c>
      <c r="O44" s="49">
        <v>0</v>
      </c>
    </row>
    <row r="45" spans="2:15" ht="28.5" customHeight="1">
      <c r="B45" s="22" t="s">
        <v>50</v>
      </c>
      <c r="D45" s="47">
        <v>11</v>
      </c>
      <c r="E45" s="47">
        <v>17</v>
      </c>
      <c r="G45" s="18">
        <f t="shared" si="1"/>
        <v>0</v>
      </c>
      <c r="H45" s="48">
        <v>0</v>
      </c>
      <c r="I45" s="18">
        <f t="shared" si="2"/>
        <v>0.81818181818181823</v>
      </c>
      <c r="J45" s="48">
        <v>9</v>
      </c>
      <c r="L45" s="19">
        <f t="shared" si="3"/>
        <v>0</v>
      </c>
      <c r="M45" s="49">
        <v>0</v>
      </c>
      <c r="N45" s="19">
        <f t="shared" si="4"/>
        <v>0.18181818181818182</v>
      </c>
      <c r="O45" s="49">
        <v>2</v>
      </c>
    </row>
    <row r="46" spans="2:15" ht="28.5" customHeight="1">
      <c r="B46" s="22" t="s">
        <v>51</v>
      </c>
      <c r="D46" s="47">
        <v>131</v>
      </c>
      <c r="E46" s="47">
        <v>522</v>
      </c>
      <c r="G46" s="18">
        <f t="shared" si="1"/>
        <v>0</v>
      </c>
      <c r="H46" s="48">
        <v>0</v>
      </c>
      <c r="I46" s="18">
        <f t="shared" si="2"/>
        <v>0.40458015267175573</v>
      </c>
      <c r="J46" s="48">
        <v>53</v>
      </c>
      <c r="L46" s="19">
        <f t="shared" si="3"/>
        <v>0.11450381679389313</v>
      </c>
      <c r="M46" s="49">
        <v>15</v>
      </c>
      <c r="N46" s="19">
        <f t="shared" si="4"/>
        <v>0.48091603053435117</v>
      </c>
      <c r="O46" s="49">
        <v>63</v>
      </c>
    </row>
    <row r="47" spans="2:15" ht="28.5" customHeight="1">
      <c r="B47" s="22" t="s">
        <v>52</v>
      </c>
      <c r="D47" s="47">
        <v>421</v>
      </c>
      <c r="E47" s="47">
        <v>295</v>
      </c>
      <c r="G47" s="18">
        <f t="shared" si="1"/>
        <v>0</v>
      </c>
      <c r="H47" s="48">
        <v>0</v>
      </c>
      <c r="I47" s="18">
        <f t="shared" si="2"/>
        <v>0.50118764845605701</v>
      </c>
      <c r="J47" s="48">
        <v>211</v>
      </c>
      <c r="L47" s="19">
        <f t="shared" si="3"/>
        <v>8.5510688836104506E-2</v>
      </c>
      <c r="M47" s="49">
        <v>36</v>
      </c>
      <c r="N47" s="19">
        <f t="shared" si="4"/>
        <v>0.41330166270783847</v>
      </c>
      <c r="O47" s="49">
        <v>174</v>
      </c>
    </row>
    <row r="48" spans="2:15" ht="28.5" customHeight="1">
      <c r="B48" s="22" t="s">
        <v>53</v>
      </c>
      <c r="D48" s="47">
        <v>4</v>
      </c>
      <c r="E48" s="47">
        <v>3</v>
      </c>
      <c r="G48" s="18">
        <f t="shared" si="1"/>
        <v>0</v>
      </c>
      <c r="H48" s="48">
        <v>0</v>
      </c>
      <c r="I48" s="18">
        <f t="shared" si="2"/>
        <v>0</v>
      </c>
      <c r="J48" s="48">
        <v>0</v>
      </c>
      <c r="L48" s="19">
        <f t="shared" si="3"/>
        <v>0</v>
      </c>
      <c r="M48" s="49">
        <v>0</v>
      </c>
      <c r="N48" s="19">
        <f t="shared" si="4"/>
        <v>1</v>
      </c>
      <c r="O48" s="49">
        <v>4</v>
      </c>
    </row>
    <row r="49" spans="2:18" ht="28.5" customHeight="1">
      <c r="B49" s="22" t="s">
        <v>54</v>
      </c>
      <c r="D49" s="47">
        <v>100</v>
      </c>
      <c r="E49" s="47">
        <v>117</v>
      </c>
      <c r="G49" s="18">
        <f t="shared" si="1"/>
        <v>0</v>
      </c>
      <c r="H49" s="48">
        <v>0</v>
      </c>
      <c r="I49" s="18">
        <f t="shared" si="2"/>
        <v>0.62</v>
      </c>
      <c r="J49" s="48">
        <v>62</v>
      </c>
      <c r="L49" s="19">
        <f t="shared" si="3"/>
        <v>0.11</v>
      </c>
      <c r="M49" s="49">
        <v>11</v>
      </c>
      <c r="N49" s="19">
        <f t="shared" si="4"/>
        <v>0.27</v>
      </c>
      <c r="O49" s="49">
        <v>27</v>
      </c>
    </row>
    <row r="50" spans="2:18" ht="28.5" customHeight="1">
      <c r="B50" s="22" t="s">
        <v>55</v>
      </c>
      <c r="D50" s="47">
        <v>1</v>
      </c>
      <c r="E50" s="47">
        <v>1</v>
      </c>
      <c r="G50" s="18">
        <f t="shared" si="1"/>
        <v>0</v>
      </c>
      <c r="H50" s="48">
        <v>0</v>
      </c>
      <c r="I50" s="18">
        <f t="shared" si="2"/>
        <v>0</v>
      </c>
      <c r="J50" s="48">
        <v>0</v>
      </c>
      <c r="L50" s="19">
        <f t="shared" si="3"/>
        <v>0</v>
      </c>
      <c r="M50" s="49">
        <v>0</v>
      </c>
      <c r="N50" s="19">
        <f t="shared" si="4"/>
        <v>1</v>
      </c>
      <c r="O50" s="49">
        <v>1</v>
      </c>
    </row>
    <row r="51" spans="2:18" ht="28.5" customHeight="1">
      <c r="B51" s="22" t="s">
        <v>56</v>
      </c>
      <c r="D51" s="47">
        <v>1</v>
      </c>
      <c r="E51" s="47">
        <v>3</v>
      </c>
      <c r="G51" s="18">
        <f t="shared" si="1"/>
        <v>0</v>
      </c>
      <c r="H51" s="48">
        <v>0</v>
      </c>
      <c r="I51" s="18">
        <f t="shared" si="2"/>
        <v>1</v>
      </c>
      <c r="J51" s="48">
        <v>1</v>
      </c>
      <c r="L51" s="19">
        <f t="shared" si="3"/>
        <v>0</v>
      </c>
      <c r="M51" s="49">
        <v>0</v>
      </c>
      <c r="N51" s="19">
        <f t="shared" si="4"/>
        <v>0</v>
      </c>
      <c r="O51" s="49">
        <v>0</v>
      </c>
    </row>
    <row r="52" spans="2:18" ht="28.5" customHeight="1">
      <c r="B52" s="22" t="s">
        <v>57</v>
      </c>
      <c r="D52" s="47">
        <v>693</v>
      </c>
      <c r="E52" s="47">
        <v>565</v>
      </c>
      <c r="G52" s="18">
        <f t="shared" si="1"/>
        <v>0</v>
      </c>
      <c r="H52" s="48">
        <v>0</v>
      </c>
      <c r="I52" s="18">
        <f t="shared" si="2"/>
        <v>0.3318903318903319</v>
      </c>
      <c r="J52" s="48">
        <v>230</v>
      </c>
      <c r="L52" s="19">
        <f t="shared" si="3"/>
        <v>0.113997113997114</v>
      </c>
      <c r="M52" s="49">
        <v>79</v>
      </c>
      <c r="N52" s="19">
        <f t="shared" si="4"/>
        <v>0.55411255411255411</v>
      </c>
      <c r="O52" s="49">
        <v>384</v>
      </c>
    </row>
    <row r="53" spans="2:18" ht="28.5" customHeight="1">
      <c r="B53" s="22" t="s">
        <v>58</v>
      </c>
      <c r="D53" s="47">
        <v>228</v>
      </c>
      <c r="E53" s="47">
        <v>460</v>
      </c>
      <c r="G53" s="18">
        <f t="shared" si="1"/>
        <v>0</v>
      </c>
      <c r="H53" s="48">
        <v>0</v>
      </c>
      <c r="I53" s="18">
        <f t="shared" si="2"/>
        <v>0.7807017543859649</v>
      </c>
      <c r="J53" s="48">
        <v>178</v>
      </c>
      <c r="L53" s="19">
        <f t="shared" si="3"/>
        <v>0.10526315789473684</v>
      </c>
      <c r="M53" s="49">
        <v>24</v>
      </c>
      <c r="N53" s="19">
        <f t="shared" si="4"/>
        <v>0.11403508771929824</v>
      </c>
      <c r="O53" s="49">
        <v>26</v>
      </c>
    </row>
    <row r="54" spans="2:18" ht="28.5" customHeight="1">
      <c r="B54" s="22" t="s">
        <v>59</v>
      </c>
      <c r="D54" s="47">
        <v>185</v>
      </c>
      <c r="E54" s="47">
        <v>244</v>
      </c>
      <c r="G54" s="18">
        <f t="shared" si="1"/>
        <v>0</v>
      </c>
      <c r="H54" s="48">
        <v>0</v>
      </c>
      <c r="I54" s="18">
        <f t="shared" si="2"/>
        <v>0.49729729729729732</v>
      </c>
      <c r="J54" s="48">
        <v>92</v>
      </c>
      <c r="L54" s="19">
        <f t="shared" si="3"/>
        <v>0.32972972972972975</v>
      </c>
      <c r="M54" s="49">
        <v>61</v>
      </c>
      <c r="N54" s="19">
        <f t="shared" si="4"/>
        <v>0.17297297297297298</v>
      </c>
      <c r="O54" s="49">
        <v>32</v>
      </c>
    </row>
    <row r="55" spans="2:18" ht="28.5" customHeight="1">
      <c r="B55" s="22" t="s">
        <v>60</v>
      </c>
      <c r="D55" s="47">
        <v>317</v>
      </c>
      <c r="E55" s="47">
        <v>1507</v>
      </c>
      <c r="G55" s="18">
        <f t="shared" si="1"/>
        <v>0</v>
      </c>
      <c r="H55" s="48">
        <v>0</v>
      </c>
      <c r="I55" s="18">
        <f t="shared" si="2"/>
        <v>0.43848580441640378</v>
      </c>
      <c r="J55" s="48">
        <v>139</v>
      </c>
      <c r="L55" s="19">
        <f t="shared" si="3"/>
        <v>0.42586750788643535</v>
      </c>
      <c r="M55" s="49">
        <v>135</v>
      </c>
      <c r="N55" s="19">
        <f t="shared" si="4"/>
        <v>0.13564668769716087</v>
      </c>
      <c r="O55" s="49">
        <v>43</v>
      </c>
      <c r="Q55" s="53" t="s">
        <v>75</v>
      </c>
      <c r="R55" s="53" t="s">
        <v>76</v>
      </c>
    </row>
    <row r="56" spans="2:18" ht="28.5" customHeight="1">
      <c r="B56" s="22" t="s">
        <v>61</v>
      </c>
      <c r="D56" s="47">
        <v>1190</v>
      </c>
      <c r="E56" s="47">
        <v>1498</v>
      </c>
      <c r="G56" s="18">
        <f t="shared" si="1"/>
        <v>0</v>
      </c>
      <c r="H56" s="48">
        <v>0</v>
      </c>
      <c r="I56" s="18">
        <f t="shared" si="2"/>
        <v>0.31680672268907561</v>
      </c>
      <c r="J56" s="48">
        <v>377</v>
      </c>
      <c r="L56" s="19">
        <f t="shared" si="3"/>
        <v>8.2352941176470587E-2</v>
      </c>
      <c r="M56" s="49">
        <v>98</v>
      </c>
      <c r="N56" s="19">
        <f t="shared" si="4"/>
        <v>0.60084033613445376</v>
      </c>
      <c r="O56" s="49">
        <v>715</v>
      </c>
      <c r="Q56" s="54"/>
      <c r="R56" s="54"/>
    </row>
    <row r="57" spans="2:18" ht="28.5" customHeight="1">
      <c r="B57" s="22" t="s">
        <v>62</v>
      </c>
      <c r="D57" s="47">
        <v>3011</v>
      </c>
      <c r="E57" s="47">
        <v>4543</v>
      </c>
      <c r="G57" s="18">
        <f t="shared" si="1"/>
        <v>0</v>
      </c>
      <c r="H57" s="48">
        <v>0</v>
      </c>
      <c r="I57" s="18">
        <f t="shared" si="2"/>
        <v>0.71803387578877453</v>
      </c>
      <c r="J57" s="48">
        <v>2162</v>
      </c>
      <c r="L57" s="19">
        <f t="shared" si="3"/>
        <v>0.14878777814679509</v>
      </c>
      <c r="M57" s="49">
        <v>448</v>
      </c>
      <c r="N57" s="19">
        <f t="shared" si="4"/>
        <v>0.13317834606443041</v>
      </c>
      <c r="O57" s="49">
        <v>401</v>
      </c>
      <c r="Q57" s="54"/>
      <c r="R57" s="54"/>
    </row>
    <row r="58" spans="2:18" ht="28.5" customHeight="1">
      <c r="B58" s="22" t="s">
        <v>63</v>
      </c>
      <c r="D58" s="47">
        <v>4860</v>
      </c>
      <c r="E58" s="47">
        <v>14273</v>
      </c>
      <c r="G58" s="18">
        <f t="shared" si="1"/>
        <v>0.14609053497942387</v>
      </c>
      <c r="H58" s="48">
        <v>710</v>
      </c>
      <c r="I58" s="18">
        <f t="shared" si="2"/>
        <v>0.54938271604938271</v>
      </c>
      <c r="J58" s="48">
        <v>2670</v>
      </c>
      <c r="L58" s="19">
        <f t="shared" si="3"/>
        <v>0.17325102880658436</v>
      </c>
      <c r="M58" s="49">
        <v>842</v>
      </c>
      <c r="N58" s="19">
        <f t="shared" si="4"/>
        <v>0.13127572016460906</v>
      </c>
      <c r="O58" s="49">
        <v>638</v>
      </c>
      <c r="Q58" s="52">
        <v>126</v>
      </c>
      <c r="R58" s="52">
        <v>1</v>
      </c>
    </row>
  </sheetData>
  <mergeCells count="9">
    <mergeCell ref="R55:R57"/>
    <mergeCell ref="Q55:Q57"/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1451-7525-1144-91F6-76E608368C81}">
  <dimension ref="B1:P36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4" customFormat="1" ht="73.150000000000006" customHeight="1">
      <c r="B1" s="23" t="s">
        <v>0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37" customFormat="1" ht="52.15" customHeight="1">
      <c r="B2" s="36" t="s">
        <v>1</v>
      </c>
      <c r="E2" s="38"/>
      <c r="F2" s="39"/>
      <c r="G2" s="40"/>
      <c r="H2" s="40"/>
      <c r="I2" s="41"/>
      <c r="J2" s="41"/>
      <c r="K2" s="41"/>
      <c r="M2" s="41"/>
      <c r="N2" s="41"/>
      <c r="O2" s="41"/>
    </row>
    <row r="3" spans="2:16" s="5" customFormat="1" ht="39" customHeight="1">
      <c r="B3" s="16"/>
      <c r="C3" s="8"/>
      <c r="D3" s="55" t="s">
        <v>2</v>
      </c>
      <c r="E3" s="55"/>
      <c r="F3" s="10"/>
      <c r="G3" s="56" t="s">
        <v>3</v>
      </c>
      <c r="H3" s="56"/>
      <c r="I3" s="56"/>
      <c r="J3" s="56"/>
      <c r="K3" s="10"/>
      <c r="L3" s="57" t="s">
        <v>4</v>
      </c>
      <c r="M3" s="57"/>
      <c r="N3" s="57"/>
      <c r="O3" s="57"/>
      <c r="P3" s="12"/>
    </row>
    <row r="4" spans="2:16" s="3" customFormat="1" ht="82.15" customHeight="1">
      <c r="B4" s="2"/>
      <c r="C4" s="9"/>
      <c r="D4" s="15" t="s">
        <v>5</v>
      </c>
      <c r="E4" s="15" t="s">
        <v>6</v>
      </c>
      <c r="F4" s="11"/>
      <c r="G4" s="61" t="s">
        <v>7</v>
      </c>
      <c r="H4" s="62"/>
      <c r="I4" s="61" t="s">
        <v>8</v>
      </c>
      <c r="J4" s="62"/>
      <c r="K4" s="11"/>
      <c r="L4" s="60" t="s">
        <v>9</v>
      </c>
      <c r="M4" s="60"/>
      <c r="N4" s="60" t="s">
        <v>10</v>
      </c>
      <c r="O4" s="60"/>
      <c r="P4" s="13"/>
    </row>
    <row r="5" spans="2:16" s="35" customFormat="1" ht="28.15" customHeight="1">
      <c r="B5" s="42" t="s">
        <v>11</v>
      </c>
      <c r="C5" s="31"/>
      <c r="D5" s="50">
        <f t="shared" ref="D5" si="0">SUM(H5,J5,M5,O5)</f>
        <v>363</v>
      </c>
      <c r="E5" s="50">
        <f>SUM(E6:E36)</f>
        <v>581</v>
      </c>
      <c r="F5" s="32"/>
      <c r="G5" s="43">
        <f>(H5/D5)</f>
        <v>5.7851239669421489E-2</v>
      </c>
      <c r="H5" s="50">
        <f>SUM(H6:H36)</f>
        <v>21</v>
      </c>
      <c r="I5" s="43">
        <f>(J5/D5)</f>
        <v>0.56749311294765836</v>
      </c>
      <c r="J5" s="50">
        <f>SUM(J6:J36)</f>
        <v>206</v>
      </c>
      <c r="K5" s="33"/>
      <c r="L5" s="43">
        <f>(M5/D5)</f>
        <v>0.21763085399449036</v>
      </c>
      <c r="M5" s="50">
        <f>SUM(M6:M36)</f>
        <v>79</v>
      </c>
      <c r="N5" s="43">
        <f>(O5/D5)</f>
        <v>0.15702479338842976</v>
      </c>
      <c r="O5" s="50">
        <f>SUM(O6:O36)</f>
        <v>57</v>
      </c>
      <c r="P5" s="34"/>
    </row>
    <row r="6" spans="2:16" ht="28.15" customHeight="1">
      <c r="B6" s="21" t="s">
        <v>12</v>
      </c>
      <c r="C6" s="6"/>
      <c r="D6" s="47">
        <f>SUM(H6,J6,M6,O6)</f>
        <v>4</v>
      </c>
      <c r="E6" s="47">
        <v>3</v>
      </c>
      <c r="F6" s="20"/>
      <c r="G6" s="18">
        <f t="shared" ref="G6:G36" si="1">H6/D6</f>
        <v>0</v>
      </c>
      <c r="H6" s="48">
        <v>0</v>
      </c>
      <c r="I6" s="18">
        <f t="shared" ref="I6:I36" si="2">J6/D6</f>
        <v>0.25</v>
      </c>
      <c r="J6" s="48">
        <v>1</v>
      </c>
      <c r="K6" s="20"/>
      <c r="L6" s="19">
        <f t="shared" ref="L6:L36" si="3">M6/D6</f>
        <v>0</v>
      </c>
      <c r="M6" s="49">
        <v>0</v>
      </c>
      <c r="N6" s="19">
        <f>O6/D6</f>
        <v>0.75</v>
      </c>
      <c r="O6" s="49">
        <v>3</v>
      </c>
      <c r="P6" s="14"/>
    </row>
    <row r="7" spans="2:16" ht="28.15" customHeight="1">
      <c r="B7" s="21" t="s">
        <v>13</v>
      </c>
      <c r="C7" s="6"/>
      <c r="D7" s="47">
        <f t="shared" ref="D7:D36" si="4">SUM(H7,J7,M7,O7)</f>
        <v>6</v>
      </c>
      <c r="E7" s="47">
        <v>6</v>
      </c>
      <c r="F7" s="20"/>
      <c r="G7" s="18">
        <f t="shared" si="1"/>
        <v>0</v>
      </c>
      <c r="H7" s="48">
        <v>0</v>
      </c>
      <c r="I7" s="18">
        <f t="shared" si="2"/>
        <v>0.16666666666666666</v>
      </c>
      <c r="J7" s="48">
        <v>1</v>
      </c>
      <c r="K7" s="20"/>
      <c r="L7" s="19">
        <f t="shared" si="3"/>
        <v>0.33333333333333331</v>
      </c>
      <c r="M7" s="49">
        <v>2</v>
      </c>
      <c r="N7" s="19">
        <f t="shared" ref="N7:N36" si="5">O7/D7</f>
        <v>0.5</v>
      </c>
      <c r="O7" s="49">
        <v>3</v>
      </c>
      <c r="P7" s="14"/>
    </row>
    <row r="8" spans="2:16" ht="28.15" customHeight="1">
      <c r="B8" s="21" t="s">
        <v>15</v>
      </c>
      <c r="C8" s="6"/>
      <c r="D8" s="47">
        <f t="shared" si="4"/>
        <v>5</v>
      </c>
      <c r="E8" s="47">
        <v>7</v>
      </c>
      <c r="F8" s="20"/>
      <c r="G8" s="18">
        <f t="shared" si="1"/>
        <v>0.2</v>
      </c>
      <c r="H8" s="48">
        <v>1</v>
      </c>
      <c r="I8" s="18">
        <f t="shared" si="2"/>
        <v>0.6</v>
      </c>
      <c r="J8" s="48">
        <v>3</v>
      </c>
      <c r="K8" s="20"/>
      <c r="L8" s="19">
        <f t="shared" si="3"/>
        <v>0.2</v>
      </c>
      <c r="M8" s="49">
        <v>1</v>
      </c>
      <c r="N8" s="19">
        <f t="shared" si="5"/>
        <v>0</v>
      </c>
      <c r="O8" s="49">
        <v>0</v>
      </c>
      <c r="P8" s="14"/>
    </row>
    <row r="9" spans="2:16" ht="28.15" customHeight="1">
      <c r="B9" s="21" t="s">
        <v>16</v>
      </c>
      <c r="C9" s="6"/>
      <c r="D9" s="47">
        <f t="shared" si="4"/>
        <v>1</v>
      </c>
      <c r="E9" s="47">
        <v>1</v>
      </c>
      <c r="F9" s="20"/>
      <c r="G9" s="18">
        <f t="shared" si="1"/>
        <v>0</v>
      </c>
      <c r="H9" s="48">
        <v>0</v>
      </c>
      <c r="I9" s="18">
        <f t="shared" si="2"/>
        <v>1</v>
      </c>
      <c r="J9" s="48">
        <v>1</v>
      </c>
      <c r="K9" s="20"/>
      <c r="L9" s="19">
        <f t="shared" si="3"/>
        <v>0</v>
      </c>
      <c r="M9" s="49">
        <v>0</v>
      </c>
      <c r="N9" s="19">
        <f t="shared" si="5"/>
        <v>0</v>
      </c>
      <c r="O9" s="49">
        <v>0</v>
      </c>
      <c r="P9" s="14"/>
    </row>
    <row r="10" spans="2:16" ht="28.15" customHeight="1">
      <c r="B10" s="21" t="s">
        <v>18</v>
      </c>
      <c r="C10" s="6"/>
      <c r="D10" s="47">
        <f t="shared" si="4"/>
        <v>48</v>
      </c>
      <c r="E10" s="47">
        <v>61</v>
      </c>
      <c r="F10" s="20"/>
      <c r="G10" s="18">
        <f t="shared" si="1"/>
        <v>0</v>
      </c>
      <c r="H10" s="48">
        <v>0</v>
      </c>
      <c r="I10" s="18">
        <f t="shared" si="2"/>
        <v>0.72916666666666663</v>
      </c>
      <c r="J10" s="48">
        <v>35</v>
      </c>
      <c r="K10" s="20"/>
      <c r="L10" s="19">
        <f t="shared" si="3"/>
        <v>0.16666666666666666</v>
      </c>
      <c r="M10" s="49">
        <v>8</v>
      </c>
      <c r="N10" s="19">
        <f t="shared" si="5"/>
        <v>0.10416666666666667</v>
      </c>
      <c r="O10" s="49">
        <v>5</v>
      </c>
      <c r="P10" s="14"/>
    </row>
    <row r="11" spans="2:16" ht="28.15" customHeight="1">
      <c r="B11" s="21" t="s">
        <v>21</v>
      </c>
      <c r="C11" s="6"/>
      <c r="D11" s="47">
        <f t="shared" si="4"/>
        <v>3</v>
      </c>
      <c r="E11" s="47">
        <v>5</v>
      </c>
      <c r="F11" s="20"/>
      <c r="G11" s="18">
        <f t="shared" si="1"/>
        <v>0</v>
      </c>
      <c r="H11" s="48">
        <v>0</v>
      </c>
      <c r="I11" s="18">
        <f t="shared" si="2"/>
        <v>0.33333333333333331</v>
      </c>
      <c r="J11" s="48">
        <v>1</v>
      </c>
      <c r="K11" s="20"/>
      <c r="L11" s="19">
        <f t="shared" si="3"/>
        <v>0</v>
      </c>
      <c r="M11" s="49">
        <v>0</v>
      </c>
      <c r="N11" s="19">
        <f t="shared" si="5"/>
        <v>0.66666666666666663</v>
      </c>
      <c r="O11" s="49">
        <v>2</v>
      </c>
      <c r="P11" s="14"/>
    </row>
    <row r="12" spans="2:16" ht="28.15" customHeight="1">
      <c r="B12" s="21" t="s">
        <v>64</v>
      </c>
      <c r="C12" s="6"/>
      <c r="D12" s="47">
        <f t="shared" si="4"/>
        <v>1</v>
      </c>
      <c r="E12" s="47">
        <v>2</v>
      </c>
      <c r="F12" s="20"/>
      <c r="G12" s="18">
        <f t="shared" si="1"/>
        <v>0</v>
      </c>
      <c r="H12" s="48">
        <v>0</v>
      </c>
      <c r="I12" s="18">
        <f t="shared" si="2"/>
        <v>0</v>
      </c>
      <c r="J12" s="48">
        <v>0</v>
      </c>
      <c r="K12" s="20"/>
      <c r="L12" s="19">
        <f t="shared" si="3"/>
        <v>0</v>
      </c>
      <c r="M12" s="49">
        <v>0</v>
      </c>
      <c r="N12" s="19">
        <f t="shared" si="5"/>
        <v>1</v>
      </c>
      <c r="O12" s="49">
        <v>1</v>
      </c>
      <c r="P12" s="14"/>
    </row>
    <row r="13" spans="2:16" ht="28.15" customHeight="1">
      <c r="B13" s="21" t="s">
        <v>27</v>
      </c>
      <c r="C13" s="6"/>
      <c r="D13" s="47">
        <f t="shared" si="4"/>
        <v>1</v>
      </c>
      <c r="E13" s="47">
        <v>1</v>
      </c>
      <c r="F13" s="20"/>
      <c r="G13" s="18">
        <f t="shared" si="1"/>
        <v>0</v>
      </c>
      <c r="H13" s="48">
        <v>0</v>
      </c>
      <c r="I13" s="18">
        <f t="shared" si="2"/>
        <v>0</v>
      </c>
      <c r="J13" s="48">
        <v>0</v>
      </c>
      <c r="K13" s="20"/>
      <c r="L13" s="19">
        <f t="shared" si="3"/>
        <v>1</v>
      </c>
      <c r="M13" s="49">
        <v>1</v>
      </c>
      <c r="N13" s="19">
        <f t="shared" si="5"/>
        <v>0</v>
      </c>
      <c r="O13" s="49">
        <v>0</v>
      </c>
      <c r="P13" s="14"/>
    </row>
    <row r="14" spans="2:16" ht="28.15" customHeight="1">
      <c r="B14" s="21" t="s">
        <v>30</v>
      </c>
      <c r="C14" s="6"/>
      <c r="D14" s="47">
        <f t="shared" si="4"/>
        <v>6</v>
      </c>
      <c r="E14" s="47">
        <v>6</v>
      </c>
      <c r="F14" s="20"/>
      <c r="G14" s="18">
        <f t="shared" si="1"/>
        <v>0</v>
      </c>
      <c r="H14" s="48">
        <v>0</v>
      </c>
      <c r="I14" s="18">
        <f t="shared" si="2"/>
        <v>0.5</v>
      </c>
      <c r="J14" s="48">
        <v>3</v>
      </c>
      <c r="K14" s="20"/>
      <c r="L14" s="19">
        <f t="shared" si="3"/>
        <v>0.33333333333333331</v>
      </c>
      <c r="M14" s="49">
        <v>2</v>
      </c>
      <c r="N14" s="19">
        <f t="shared" si="5"/>
        <v>0.16666666666666666</v>
      </c>
      <c r="O14" s="49">
        <v>1</v>
      </c>
      <c r="P14" s="14"/>
    </row>
    <row r="15" spans="2:16" ht="28.15" customHeight="1">
      <c r="B15" s="21" t="s">
        <v>32</v>
      </c>
      <c r="C15" s="6"/>
      <c r="D15" s="47">
        <f t="shared" si="4"/>
        <v>1</v>
      </c>
      <c r="E15" s="47">
        <v>7</v>
      </c>
      <c r="F15" s="20"/>
      <c r="G15" s="18">
        <f t="shared" si="1"/>
        <v>0</v>
      </c>
      <c r="H15" s="48">
        <v>0</v>
      </c>
      <c r="I15" s="18">
        <f t="shared" si="2"/>
        <v>1</v>
      </c>
      <c r="J15" s="48">
        <v>1</v>
      </c>
      <c r="K15" s="20"/>
      <c r="L15" s="19">
        <f t="shared" si="3"/>
        <v>0</v>
      </c>
      <c r="M15" s="49">
        <v>0</v>
      </c>
      <c r="N15" s="19">
        <f t="shared" si="5"/>
        <v>0</v>
      </c>
      <c r="O15" s="49">
        <v>0</v>
      </c>
      <c r="P15" s="14"/>
    </row>
    <row r="16" spans="2:16" ht="28.5" customHeight="1">
      <c r="B16" s="21" t="s">
        <v>33</v>
      </c>
      <c r="D16" s="47">
        <f t="shared" si="4"/>
        <v>24</v>
      </c>
      <c r="E16" s="47">
        <v>46</v>
      </c>
      <c r="G16" s="18">
        <f t="shared" si="1"/>
        <v>0</v>
      </c>
      <c r="H16" s="48">
        <v>0</v>
      </c>
      <c r="I16" s="18">
        <f t="shared" si="2"/>
        <v>0.375</v>
      </c>
      <c r="J16" s="48">
        <v>9</v>
      </c>
      <c r="L16" s="19">
        <f t="shared" si="3"/>
        <v>0.29166666666666669</v>
      </c>
      <c r="M16" s="49">
        <v>7</v>
      </c>
      <c r="N16" s="19">
        <f t="shared" si="5"/>
        <v>0.33333333333333331</v>
      </c>
      <c r="O16" s="49">
        <v>8</v>
      </c>
    </row>
    <row r="17" spans="2:15" ht="28.5" customHeight="1">
      <c r="B17" s="21" t="s">
        <v>35</v>
      </c>
      <c r="D17" s="47">
        <f t="shared" si="4"/>
        <v>6</v>
      </c>
      <c r="E17" s="47">
        <v>7</v>
      </c>
      <c r="G17" s="18">
        <f t="shared" si="1"/>
        <v>0</v>
      </c>
      <c r="H17" s="48">
        <v>0</v>
      </c>
      <c r="I17" s="18">
        <f t="shared" si="2"/>
        <v>0.66666666666666663</v>
      </c>
      <c r="J17" s="48">
        <v>4</v>
      </c>
      <c r="L17" s="19">
        <f t="shared" si="3"/>
        <v>0</v>
      </c>
      <c r="M17" s="49">
        <v>0</v>
      </c>
      <c r="N17" s="19">
        <f t="shared" si="5"/>
        <v>0.33333333333333331</v>
      </c>
      <c r="O17" s="49">
        <v>2</v>
      </c>
    </row>
    <row r="18" spans="2:15" ht="28.5" customHeight="1">
      <c r="B18" s="21" t="s">
        <v>36</v>
      </c>
      <c r="D18" s="47">
        <f t="shared" si="4"/>
        <v>4</v>
      </c>
      <c r="E18" s="47">
        <v>4</v>
      </c>
      <c r="G18" s="18">
        <f t="shared" si="1"/>
        <v>0</v>
      </c>
      <c r="H18" s="48">
        <v>0</v>
      </c>
      <c r="I18" s="18">
        <f t="shared" si="2"/>
        <v>0.75</v>
      </c>
      <c r="J18" s="48">
        <v>3</v>
      </c>
      <c r="L18" s="19">
        <f t="shared" si="3"/>
        <v>0</v>
      </c>
      <c r="M18" s="49">
        <v>0</v>
      </c>
      <c r="N18" s="19">
        <f t="shared" si="5"/>
        <v>0.25</v>
      </c>
      <c r="O18" s="49">
        <v>1</v>
      </c>
    </row>
    <row r="19" spans="2:15" ht="28.5" customHeight="1">
      <c r="B19" s="21" t="s">
        <v>37</v>
      </c>
      <c r="D19" s="47">
        <f t="shared" si="4"/>
        <v>1</v>
      </c>
      <c r="E19" s="47">
        <v>1</v>
      </c>
      <c r="G19" s="18">
        <f t="shared" si="1"/>
        <v>0</v>
      </c>
      <c r="H19" s="48">
        <v>0</v>
      </c>
      <c r="I19" s="18">
        <f t="shared" si="2"/>
        <v>0</v>
      </c>
      <c r="J19" s="48">
        <v>0</v>
      </c>
      <c r="L19" s="19">
        <f t="shared" si="3"/>
        <v>1</v>
      </c>
      <c r="M19" s="49">
        <v>1</v>
      </c>
      <c r="N19" s="19">
        <f t="shared" si="5"/>
        <v>0</v>
      </c>
      <c r="O19" s="49">
        <v>0</v>
      </c>
    </row>
    <row r="20" spans="2:15" ht="28.5" customHeight="1">
      <c r="B20" s="21" t="s">
        <v>65</v>
      </c>
      <c r="D20" s="47">
        <f t="shared" si="4"/>
        <v>1</v>
      </c>
      <c r="E20" s="47">
        <v>2</v>
      </c>
      <c r="G20" s="18">
        <f t="shared" si="1"/>
        <v>0</v>
      </c>
      <c r="H20" s="48">
        <v>0</v>
      </c>
      <c r="I20" s="18">
        <f t="shared" si="2"/>
        <v>0</v>
      </c>
      <c r="J20" s="48">
        <v>0</v>
      </c>
      <c r="L20" s="19">
        <f t="shared" si="3"/>
        <v>0</v>
      </c>
      <c r="M20" s="49">
        <v>0</v>
      </c>
      <c r="N20" s="19">
        <f t="shared" si="5"/>
        <v>1</v>
      </c>
      <c r="O20" s="49">
        <v>1</v>
      </c>
    </row>
    <row r="21" spans="2:15" ht="28.5" customHeight="1">
      <c r="B21" s="21" t="s">
        <v>38</v>
      </c>
      <c r="D21" s="47">
        <f t="shared" si="4"/>
        <v>1</v>
      </c>
      <c r="E21" s="47">
        <v>1</v>
      </c>
      <c r="G21" s="18">
        <f t="shared" si="1"/>
        <v>0</v>
      </c>
      <c r="H21" s="48">
        <v>0</v>
      </c>
      <c r="I21" s="18">
        <f t="shared" si="2"/>
        <v>1</v>
      </c>
      <c r="J21" s="48">
        <v>1</v>
      </c>
      <c r="L21" s="19">
        <f t="shared" si="3"/>
        <v>0</v>
      </c>
      <c r="M21" s="49">
        <v>0</v>
      </c>
      <c r="N21" s="19">
        <f t="shared" si="5"/>
        <v>0</v>
      </c>
      <c r="O21" s="49">
        <v>0</v>
      </c>
    </row>
    <row r="22" spans="2:15" ht="28.5" customHeight="1">
      <c r="B22" s="21" t="s">
        <v>41</v>
      </c>
      <c r="D22" s="47">
        <f t="shared" si="4"/>
        <v>3</v>
      </c>
      <c r="E22" s="47">
        <v>8</v>
      </c>
      <c r="G22" s="18">
        <f t="shared" si="1"/>
        <v>0</v>
      </c>
      <c r="H22" s="48">
        <v>0</v>
      </c>
      <c r="I22" s="18">
        <f t="shared" si="2"/>
        <v>0</v>
      </c>
      <c r="J22" s="48">
        <v>0</v>
      </c>
      <c r="L22" s="19">
        <f t="shared" si="3"/>
        <v>0.33333333333333331</v>
      </c>
      <c r="M22" s="49">
        <v>1</v>
      </c>
      <c r="N22" s="19">
        <f t="shared" si="5"/>
        <v>0.66666666666666663</v>
      </c>
      <c r="O22" s="49">
        <v>2</v>
      </c>
    </row>
    <row r="23" spans="2:15" ht="28.5" customHeight="1">
      <c r="B23" s="21" t="s">
        <v>43</v>
      </c>
      <c r="D23" s="47">
        <f t="shared" si="4"/>
        <v>2</v>
      </c>
      <c r="E23" s="47">
        <v>11</v>
      </c>
      <c r="G23" s="18">
        <f t="shared" si="1"/>
        <v>0</v>
      </c>
      <c r="H23" s="48">
        <v>0</v>
      </c>
      <c r="I23" s="18">
        <f t="shared" si="2"/>
        <v>0</v>
      </c>
      <c r="J23" s="48">
        <v>0</v>
      </c>
      <c r="L23" s="19">
        <f t="shared" si="3"/>
        <v>0</v>
      </c>
      <c r="M23" s="49">
        <v>0</v>
      </c>
      <c r="N23" s="19">
        <f t="shared" si="5"/>
        <v>1</v>
      </c>
      <c r="O23" s="49">
        <v>2</v>
      </c>
    </row>
    <row r="24" spans="2:15" ht="28.5" customHeight="1">
      <c r="B24" s="21" t="s">
        <v>45</v>
      </c>
      <c r="D24" s="47">
        <f t="shared" si="4"/>
        <v>7</v>
      </c>
      <c r="E24" s="47">
        <v>12</v>
      </c>
      <c r="G24" s="18">
        <f t="shared" si="1"/>
        <v>0</v>
      </c>
      <c r="H24" s="48">
        <v>0</v>
      </c>
      <c r="I24" s="18">
        <f t="shared" si="2"/>
        <v>0.14285714285714285</v>
      </c>
      <c r="J24" s="48">
        <v>1</v>
      </c>
      <c r="L24" s="19">
        <f t="shared" si="3"/>
        <v>0.8571428571428571</v>
      </c>
      <c r="M24" s="49">
        <v>6</v>
      </c>
      <c r="N24" s="19">
        <f t="shared" si="5"/>
        <v>0</v>
      </c>
      <c r="O24" s="49">
        <v>0</v>
      </c>
    </row>
    <row r="25" spans="2:15" ht="28.5" customHeight="1">
      <c r="B25" s="21" t="s">
        <v>46</v>
      </c>
      <c r="D25" s="47">
        <f t="shared" si="4"/>
        <v>3</v>
      </c>
      <c r="E25" s="47">
        <v>4</v>
      </c>
      <c r="G25" s="18">
        <f t="shared" si="1"/>
        <v>0</v>
      </c>
      <c r="H25" s="48">
        <v>0</v>
      </c>
      <c r="I25" s="18">
        <f t="shared" si="2"/>
        <v>0</v>
      </c>
      <c r="J25" s="48">
        <v>0</v>
      </c>
      <c r="L25" s="19">
        <f t="shared" si="3"/>
        <v>0.33333333333333331</v>
      </c>
      <c r="M25" s="49">
        <v>1</v>
      </c>
      <c r="N25" s="19">
        <f t="shared" si="5"/>
        <v>0.66666666666666663</v>
      </c>
      <c r="O25" s="49">
        <v>2</v>
      </c>
    </row>
    <row r="26" spans="2:15" ht="28.5" customHeight="1">
      <c r="B26" s="21" t="s">
        <v>74</v>
      </c>
      <c r="D26" s="47">
        <f>SUM(H26,J26,M26,O26)</f>
        <v>1</v>
      </c>
      <c r="E26" s="47">
        <v>1</v>
      </c>
      <c r="G26" s="18">
        <f>H26/D26</f>
        <v>0</v>
      </c>
      <c r="H26" s="48">
        <v>0</v>
      </c>
      <c r="I26" s="18">
        <f>J26/D26</f>
        <v>0</v>
      </c>
      <c r="J26" s="48">
        <v>0</v>
      </c>
      <c r="L26" s="19">
        <f>M26/D26</f>
        <v>0</v>
      </c>
      <c r="M26" s="49">
        <v>0</v>
      </c>
      <c r="N26" s="19">
        <f>O26/D26</f>
        <v>1</v>
      </c>
      <c r="O26" s="49">
        <v>1</v>
      </c>
    </row>
    <row r="27" spans="2:15" ht="28.5" customHeight="1">
      <c r="B27" s="21" t="s">
        <v>48</v>
      </c>
      <c r="D27" s="47">
        <f t="shared" si="4"/>
        <v>1</v>
      </c>
      <c r="E27" s="47">
        <v>1</v>
      </c>
      <c r="G27" s="18">
        <f t="shared" si="1"/>
        <v>0</v>
      </c>
      <c r="H27" s="48">
        <v>0</v>
      </c>
      <c r="I27" s="18">
        <f t="shared" si="2"/>
        <v>1</v>
      </c>
      <c r="J27" s="48">
        <v>1</v>
      </c>
      <c r="L27" s="19">
        <f t="shared" si="3"/>
        <v>0</v>
      </c>
      <c r="M27" s="49">
        <v>0</v>
      </c>
      <c r="N27" s="19">
        <f t="shared" si="5"/>
        <v>0</v>
      </c>
      <c r="O27" s="49">
        <v>0</v>
      </c>
    </row>
    <row r="28" spans="2:15" ht="28.5" customHeight="1">
      <c r="B28" s="21" t="s">
        <v>51</v>
      </c>
      <c r="D28" s="47">
        <f t="shared" si="4"/>
        <v>3</v>
      </c>
      <c r="E28" s="47">
        <v>3</v>
      </c>
      <c r="G28" s="18">
        <f t="shared" si="1"/>
        <v>0</v>
      </c>
      <c r="H28" s="48">
        <v>0</v>
      </c>
      <c r="I28" s="18">
        <f t="shared" si="2"/>
        <v>0.33333333333333331</v>
      </c>
      <c r="J28" s="48">
        <v>1</v>
      </c>
      <c r="L28" s="19">
        <f t="shared" si="3"/>
        <v>0.66666666666666663</v>
      </c>
      <c r="M28" s="49">
        <v>2</v>
      </c>
      <c r="N28" s="19">
        <f t="shared" si="5"/>
        <v>0</v>
      </c>
      <c r="O28" s="49">
        <v>0</v>
      </c>
    </row>
    <row r="29" spans="2:15" ht="28.5" customHeight="1">
      <c r="B29" s="21" t="s">
        <v>53</v>
      </c>
      <c r="D29" s="47">
        <f t="shared" si="4"/>
        <v>1</v>
      </c>
      <c r="E29" s="47">
        <v>0</v>
      </c>
      <c r="G29" s="18">
        <f t="shared" si="1"/>
        <v>0</v>
      </c>
      <c r="H29" s="48">
        <v>0</v>
      </c>
      <c r="I29" s="18">
        <f t="shared" si="2"/>
        <v>0</v>
      </c>
      <c r="J29" s="48">
        <v>0</v>
      </c>
      <c r="L29" s="19">
        <f t="shared" si="3"/>
        <v>0</v>
      </c>
      <c r="M29" s="49">
        <v>0</v>
      </c>
      <c r="N29" s="19">
        <f t="shared" si="5"/>
        <v>1</v>
      </c>
      <c r="O29" s="49">
        <v>1</v>
      </c>
    </row>
    <row r="30" spans="2:15" ht="28.5" customHeight="1">
      <c r="B30" s="21" t="s">
        <v>54</v>
      </c>
      <c r="D30" s="47">
        <f t="shared" si="4"/>
        <v>2</v>
      </c>
      <c r="E30" s="47">
        <v>2</v>
      </c>
      <c r="G30" s="18">
        <f t="shared" si="1"/>
        <v>0</v>
      </c>
      <c r="H30" s="48">
        <v>0</v>
      </c>
      <c r="I30" s="18">
        <f t="shared" si="2"/>
        <v>0.5</v>
      </c>
      <c r="J30" s="48">
        <v>1</v>
      </c>
      <c r="L30" s="19">
        <f t="shared" si="3"/>
        <v>0</v>
      </c>
      <c r="M30" s="49">
        <v>0</v>
      </c>
      <c r="N30" s="19">
        <f t="shared" si="5"/>
        <v>0.5</v>
      </c>
      <c r="O30" s="49">
        <v>1</v>
      </c>
    </row>
    <row r="31" spans="2:15" ht="28.5" customHeight="1">
      <c r="B31" s="21" t="s">
        <v>57</v>
      </c>
      <c r="D31" s="47">
        <f t="shared" si="4"/>
        <v>2</v>
      </c>
      <c r="E31" s="47">
        <v>2</v>
      </c>
      <c r="G31" s="18">
        <f t="shared" si="1"/>
        <v>0</v>
      </c>
      <c r="H31" s="48">
        <v>0</v>
      </c>
      <c r="I31" s="18">
        <f t="shared" si="2"/>
        <v>1</v>
      </c>
      <c r="J31" s="48">
        <v>2</v>
      </c>
      <c r="L31" s="19">
        <f t="shared" si="3"/>
        <v>0</v>
      </c>
      <c r="M31" s="49">
        <v>0</v>
      </c>
      <c r="N31" s="19">
        <f t="shared" si="5"/>
        <v>0</v>
      </c>
      <c r="O31" s="49">
        <v>0</v>
      </c>
    </row>
    <row r="32" spans="2:15" ht="28.5" customHeight="1">
      <c r="B32" s="21" t="s">
        <v>58</v>
      </c>
      <c r="D32" s="47">
        <f t="shared" si="4"/>
        <v>5</v>
      </c>
      <c r="E32" s="47">
        <v>6</v>
      </c>
      <c r="G32" s="18">
        <f t="shared" si="1"/>
        <v>0</v>
      </c>
      <c r="H32" s="48">
        <v>0</v>
      </c>
      <c r="I32" s="18">
        <f t="shared" si="2"/>
        <v>0.4</v>
      </c>
      <c r="J32" s="48">
        <v>2</v>
      </c>
      <c r="L32" s="19">
        <f t="shared" si="3"/>
        <v>0</v>
      </c>
      <c r="M32" s="49">
        <v>0</v>
      </c>
      <c r="N32" s="19">
        <f t="shared" si="5"/>
        <v>0.6</v>
      </c>
      <c r="O32" s="49">
        <v>3</v>
      </c>
    </row>
    <row r="33" spans="2:15" ht="28.5" customHeight="1">
      <c r="B33" s="21" t="s">
        <v>59</v>
      </c>
      <c r="D33" s="47">
        <f t="shared" si="4"/>
        <v>1</v>
      </c>
      <c r="E33" s="47">
        <v>1</v>
      </c>
      <c r="G33" s="18">
        <f t="shared" si="1"/>
        <v>0</v>
      </c>
      <c r="H33" s="48">
        <v>0</v>
      </c>
      <c r="I33" s="18">
        <f t="shared" si="2"/>
        <v>0</v>
      </c>
      <c r="J33" s="48">
        <v>0</v>
      </c>
      <c r="L33" s="19">
        <f t="shared" si="3"/>
        <v>1</v>
      </c>
      <c r="M33" s="49">
        <v>1</v>
      </c>
      <c r="N33" s="19">
        <f t="shared" si="5"/>
        <v>0</v>
      </c>
      <c r="O33" s="49">
        <v>0</v>
      </c>
    </row>
    <row r="34" spans="2:15" ht="28.5" customHeight="1">
      <c r="B34" s="21" t="s">
        <v>60</v>
      </c>
      <c r="D34" s="47">
        <f t="shared" si="4"/>
        <v>1</v>
      </c>
      <c r="E34" s="47">
        <v>0</v>
      </c>
      <c r="G34" s="18">
        <f t="shared" si="1"/>
        <v>0</v>
      </c>
      <c r="H34" s="48">
        <v>0</v>
      </c>
      <c r="I34" s="18">
        <f t="shared" si="2"/>
        <v>0</v>
      </c>
      <c r="J34" s="48">
        <v>0</v>
      </c>
      <c r="L34" s="19">
        <f t="shared" si="3"/>
        <v>0</v>
      </c>
      <c r="M34" s="49">
        <v>0</v>
      </c>
      <c r="N34" s="19">
        <f t="shared" si="5"/>
        <v>1</v>
      </c>
      <c r="O34" s="49">
        <v>1</v>
      </c>
    </row>
    <row r="35" spans="2:15" ht="28.5" customHeight="1">
      <c r="B35" s="21" t="s">
        <v>61</v>
      </c>
      <c r="D35" s="47">
        <f t="shared" si="4"/>
        <v>1</v>
      </c>
      <c r="E35" s="47">
        <v>1</v>
      </c>
      <c r="G35" s="18">
        <f t="shared" si="1"/>
        <v>0</v>
      </c>
      <c r="H35" s="48">
        <v>0</v>
      </c>
      <c r="I35" s="18">
        <f t="shared" si="2"/>
        <v>0</v>
      </c>
      <c r="J35" s="48">
        <v>0</v>
      </c>
      <c r="L35" s="19">
        <f t="shared" si="3"/>
        <v>1</v>
      </c>
      <c r="M35" s="49">
        <v>1</v>
      </c>
      <c r="N35" s="19">
        <f t="shared" si="5"/>
        <v>0</v>
      </c>
      <c r="O35" s="49">
        <v>0</v>
      </c>
    </row>
    <row r="36" spans="2:15" ht="28.5" customHeight="1">
      <c r="B36" s="21" t="s">
        <v>63</v>
      </c>
      <c r="D36" s="47">
        <f t="shared" si="4"/>
        <v>217</v>
      </c>
      <c r="E36" s="47">
        <v>369</v>
      </c>
      <c r="G36" s="18">
        <f t="shared" si="1"/>
        <v>9.2165898617511524E-2</v>
      </c>
      <c r="H36" s="48">
        <v>20</v>
      </c>
      <c r="I36" s="18">
        <f t="shared" si="2"/>
        <v>0.62211981566820274</v>
      </c>
      <c r="J36" s="48">
        <v>135</v>
      </c>
      <c r="L36" s="19">
        <f t="shared" si="3"/>
        <v>0.20737327188940091</v>
      </c>
      <c r="M36" s="49">
        <v>45</v>
      </c>
      <c r="N36" s="19">
        <f t="shared" si="5"/>
        <v>7.8341013824884786E-2</v>
      </c>
      <c r="O36" s="49">
        <v>17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41D-F088-A742-BF85-63FD1B78589E}">
  <dimension ref="B1:P12"/>
  <sheetViews>
    <sheetView topLeftCell="A10"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4" customFormat="1" ht="73.150000000000006" customHeight="1">
      <c r="B1" s="23" t="s">
        <v>66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4" customFormat="1" ht="52.15" customHeight="1">
      <c r="B2" s="36" t="s">
        <v>1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6" s="5" customFormat="1" ht="39" customHeight="1">
      <c r="B3" s="16"/>
      <c r="C3" s="8"/>
      <c r="D3" s="55" t="s">
        <v>2</v>
      </c>
      <c r="E3" s="55"/>
      <c r="F3" s="10"/>
      <c r="G3" s="56" t="s">
        <v>3</v>
      </c>
      <c r="H3" s="56"/>
      <c r="I3" s="56"/>
      <c r="J3" s="56"/>
      <c r="K3" s="10"/>
      <c r="L3" s="57" t="s">
        <v>4</v>
      </c>
      <c r="M3" s="57"/>
      <c r="N3" s="57"/>
      <c r="O3" s="57"/>
      <c r="P3" s="12"/>
    </row>
    <row r="4" spans="2:16" s="3" customFormat="1" ht="82.15" customHeight="1">
      <c r="B4" s="2"/>
      <c r="C4" s="9"/>
      <c r="D4" s="15" t="s">
        <v>67</v>
      </c>
      <c r="E4" s="15" t="s">
        <v>6</v>
      </c>
      <c r="F4" s="11"/>
      <c r="G4" s="61" t="s">
        <v>68</v>
      </c>
      <c r="H4" s="62"/>
      <c r="I4" s="61" t="s">
        <v>69</v>
      </c>
      <c r="J4" s="62"/>
      <c r="K4" s="11"/>
      <c r="L4" s="63" t="s">
        <v>70</v>
      </c>
      <c r="M4" s="64"/>
      <c r="N4" s="63" t="s">
        <v>71</v>
      </c>
      <c r="O4" s="64"/>
      <c r="P4" s="13"/>
    </row>
    <row r="5" spans="2:16" s="35" customFormat="1" ht="28.15" customHeight="1">
      <c r="B5" s="42" t="s">
        <v>11</v>
      </c>
      <c r="C5" s="31"/>
      <c r="D5" s="50">
        <f>SUM(D6:D12)</f>
        <v>176</v>
      </c>
      <c r="E5" s="50">
        <f>SUM(E6:E12)</f>
        <v>362</v>
      </c>
      <c r="F5" s="32"/>
      <c r="G5" s="43">
        <f>H5/E5</f>
        <v>1.9337016574585635E-2</v>
      </c>
      <c r="H5" s="50">
        <f>SUM(H6:H12)</f>
        <v>7</v>
      </c>
      <c r="I5" s="43">
        <f>J5/E5</f>
        <v>0.3397790055248619</v>
      </c>
      <c r="J5" s="50">
        <f>SUM(J6:J12)</f>
        <v>123</v>
      </c>
      <c r="K5" s="33"/>
      <c r="L5" s="43">
        <f>M5/E5</f>
        <v>6.3535911602209949E-2</v>
      </c>
      <c r="M5" s="50">
        <f>SUM(M6:M12)</f>
        <v>23</v>
      </c>
      <c r="N5" s="43">
        <f>O5/E5</f>
        <v>0.574585635359116</v>
      </c>
      <c r="O5" s="50">
        <f>SUM(O6:O12)</f>
        <v>208</v>
      </c>
      <c r="P5" s="34"/>
    </row>
    <row r="6" spans="2:16" ht="28.15" customHeight="1">
      <c r="B6" s="21" t="s">
        <v>16</v>
      </c>
      <c r="C6" s="6"/>
      <c r="D6" s="47">
        <v>66</v>
      </c>
      <c r="E6" s="47">
        <v>84</v>
      </c>
      <c r="F6" s="20"/>
      <c r="G6" s="18">
        <f>H6/E6</f>
        <v>8.3333333333333329E-2</v>
      </c>
      <c r="H6" s="48">
        <v>7</v>
      </c>
      <c r="I6" s="18">
        <f>J6/E6</f>
        <v>0.6428571428571429</v>
      </c>
      <c r="J6" s="48">
        <v>54</v>
      </c>
      <c r="K6" s="20"/>
      <c r="L6" s="19">
        <f>M6/E6</f>
        <v>0.16666666666666666</v>
      </c>
      <c r="M6" s="49">
        <v>14</v>
      </c>
      <c r="N6" s="19">
        <f>O6/E6</f>
        <v>9.5238095238095233E-2</v>
      </c>
      <c r="O6" s="49">
        <v>8</v>
      </c>
      <c r="P6" s="14"/>
    </row>
    <row r="7" spans="2:16" ht="28.15" customHeight="1">
      <c r="B7" s="21" t="s">
        <v>28</v>
      </c>
      <c r="C7" s="6"/>
      <c r="D7" s="47">
        <v>1</v>
      </c>
      <c r="E7" s="47">
        <v>1</v>
      </c>
      <c r="F7" s="20"/>
      <c r="G7" s="18">
        <f>H7/E7</f>
        <v>0</v>
      </c>
      <c r="H7" s="48">
        <v>0</v>
      </c>
      <c r="I7" s="18">
        <f>J7/E7</f>
        <v>0</v>
      </c>
      <c r="J7" s="48">
        <v>0</v>
      </c>
      <c r="K7" s="20"/>
      <c r="L7" s="19">
        <f t="shared" ref="L7:L12" si="0">M7/E7</f>
        <v>0</v>
      </c>
      <c r="M7" s="49">
        <v>0</v>
      </c>
      <c r="N7" s="19">
        <f t="shared" ref="N7:N12" si="1">O7/E7</f>
        <v>1</v>
      </c>
      <c r="O7" s="49">
        <v>1</v>
      </c>
      <c r="P7" s="14"/>
    </row>
    <row r="8" spans="2:16" ht="28.15" customHeight="1">
      <c r="B8" s="21" t="s">
        <v>34</v>
      </c>
      <c r="C8" s="6"/>
      <c r="D8" s="47">
        <v>1</v>
      </c>
      <c r="E8" s="47">
        <v>1</v>
      </c>
      <c r="F8" s="20"/>
      <c r="G8" s="18">
        <f t="shared" ref="G8:G12" si="2">H8/E8</f>
        <v>0</v>
      </c>
      <c r="H8" s="48">
        <v>0</v>
      </c>
      <c r="I8" s="18">
        <f t="shared" ref="I8:I12" si="3">J8/E8</f>
        <v>0</v>
      </c>
      <c r="J8" s="48">
        <v>0</v>
      </c>
      <c r="K8" s="20"/>
      <c r="L8" s="19">
        <f t="shared" si="0"/>
        <v>0</v>
      </c>
      <c r="M8" s="49">
        <v>0</v>
      </c>
      <c r="N8" s="19">
        <f t="shared" si="1"/>
        <v>1</v>
      </c>
      <c r="O8" s="49">
        <v>1</v>
      </c>
      <c r="P8" s="14"/>
    </row>
    <row r="9" spans="2:16" ht="28.15" customHeight="1">
      <c r="B9" s="21" t="s">
        <v>45</v>
      </c>
      <c r="C9" s="6"/>
      <c r="D9" s="47">
        <v>3</v>
      </c>
      <c r="E9" s="47">
        <v>14</v>
      </c>
      <c r="F9" s="20"/>
      <c r="G9" s="18">
        <f t="shared" si="2"/>
        <v>0</v>
      </c>
      <c r="H9" s="48">
        <v>0</v>
      </c>
      <c r="I9" s="18">
        <f t="shared" si="3"/>
        <v>0</v>
      </c>
      <c r="J9" s="48">
        <v>0</v>
      </c>
      <c r="K9" s="20"/>
      <c r="L9" s="19">
        <f t="shared" si="0"/>
        <v>0.14285714285714285</v>
      </c>
      <c r="M9" s="49">
        <v>2</v>
      </c>
      <c r="N9" s="19">
        <f t="shared" si="1"/>
        <v>0.8571428571428571</v>
      </c>
      <c r="O9" s="49">
        <v>12</v>
      </c>
      <c r="P9" s="14"/>
    </row>
    <row r="10" spans="2:16" ht="28.15" customHeight="1">
      <c r="B10" s="21" t="s">
        <v>52</v>
      </c>
      <c r="C10" s="6"/>
      <c r="D10" s="47">
        <v>1</v>
      </c>
      <c r="E10" s="47">
        <v>2</v>
      </c>
      <c r="F10" s="20"/>
      <c r="G10" s="18">
        <f t="shared" si="2"/>
        <v>0</v>
      </c>
      <c r="H10" s="48">
        <v>0</v>
      </c>
      <c r="I10" s="18">
        <f t="shared" si="3"/>
        <v>0</v>
      </c>
      <c r="J10" s="48">
        <v>0</v>
      </c>
      <c r="K10" s="20"/>
      <c r="L10" s="19">
        <f t="shared" si="0"/>
        <v>0</v>
      </c>
      <c r="M10" s="49">
        <v>0</v>
      </c>
      <c r="N10" s="19">
        <f t="shared" si="1"/>
        <v>1</v>
      </c>
      <c r="O10" s="49">
        <v>2</v>
      </c>
      <c r="P10" s="14"/>
    </row>
    <row r="11" spans="2:16" ht="27.75" customHeight="1">
      <c r="B11" s="21" t="s">
        <v>72</v>
      </c>
      <c r="D11" s="47">
        <v>6</v>
      </c>
      <c r="E11" s="47">
        <v>7</v>
      </c>
      <c r="G11" s="18">
        <f t="shared" si="2"/>
        <v>0</v>
      </c>
      <c r="H11" s="48">
        <v>0</v>
      </c>
      <c r="I11" s="18">
        <f t="shared" si="3"/>
        <v>0</v>
      </c>
      <c r="J11" s="48">
        <v>0</v>
      </c>
      <c r="L11" s="19">
        <f t="shared" si="0"/>
        <v>0</v>
      </c>
      <c r="M11" s="49">
        <v>0</v>
      </c>
      <c r="N11" s="19">
        <f t="shared" si="1"/>
        <v>1</v>
      </c>
      <c r="O11" s="49">
        <v>7</v>
      </c>
    </row>
    <row r="12" spans="2:16" ht="28.5" customHeight="1">
      <c r="B12" s="21" t="s">
        <v>73</v>
      </c>
      <c r="D12" s="47">
        <v>98</v>
      </c>
      <c r="E12" s="47">
        <v>253</v>
      </c>
      <c r="G12" s="18">
        <f t="shared" si="2"/>
        <v>0</v>
      </c>
      <c r="H12" s="48">
        <v>0</v>
      </c>
      <c r="I12" s="18">
        <f t="shared" si="3"/>
        <v>0.27272727272727271</v>
      </c>
      <c r="J12" s="48">
        <v>69</v>
      </c>
      <c r="L12" s="19">
        <f t="shared" si="0"/>
        <v>2.766798418972332E-2</v>
      </c>
      <c r="M12" s="49">
        <v>7</v>
      </c>
      <c r="N12" s="19">
        <f t="shared" si="1"/>
        <v>0.69960474308300391</v>
      </c>
      <c r="O12" s="49">
        <v>177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N5 I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2f43dad0-41ba-408e-aed1-a668e6bec0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F8C85ACD2FA4EBB59A9CB1EF491A8" ma:contentTypeVersion="4" ma:contentTypeDescription="Create a new document." ma:contentTypeScope="" ma:versionID="2d1267b4ee615c1c662c9237ae6a4b35">
  <xsd:schema xmlns:xsd="http://www.w3.org/2001/XMLSchema" xmlns:xs="http://www.w3.org/2001/XMLSchema" xmlns:p="http://schemas.microsoft.com/office/2006/metadata/properties" xmlns:ns2="2f43dad0-41ba-408e-aed1-a668e6bec06b" targetNamespace="http://schemas.microsoft.com/office/2006/metadata/properties" ma:root="true" ma:fieldsID="34d39814375e44bbc479b6859cd86166" ns2:_="">
    <xsd:import namespace="2f43dad0-41ba-408e-aed1-a668e6bec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3dad0-41ba-408e-aed1-a668e6bec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48CF8-136C-4A71-9D78-6C364AABFFF3}">
  <ds:schemaRefs>
    <ds:schemaRef ds:uri="http://schemas.microsoft.com/office/2006/metadata/properties"/>
    <ds:schemaRef ds:uri="http://schemas.microsoft.com/office/infopath/2007/PartnerControls"/>
    <ds:schemaRef ds:uri="2f43dad0-41ba-408e-aed1-a668e6bec06b"/>
  </ds:schemaRefs>
</ds:datastoreItem>
</file>

<file path=customXml/itemProps2.xml><?xml version="1.0" encoding="utf-8"?>
<ds:datastoreItem xmlns:ds="http://schemas.openxmlformats.org/officeDocument/2006/customXml" ds:itemID="{E065E786-7AA6-4800-82D9-03EF1BDCE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32986-0AFF-4821-83C0-C66925A11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43dad0-41ba-408e-aed1-a668e6bec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Criminal</vt:lpstr>
      <vt:lpstr>Emergencies</vt:lpstr>
      <vt:lpstr>Civil Legal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Karimian (CELA)</dc:creator>
  <cp:keywords/>
  <dc:description/>
  <cp:lastModifiedBy>Kristen Schiebel (Artech Consulting LLC)</cp:lastModifiedBy>
  <cp:revision/>
  <dcterms:created xsi:type="dcterms:W3CDTF">2018-10-02T14:50:02Z</dcterms:created>
  <dcterms:modified xsi:type="dcterms:W3CDTF">2019-11-08T16:22:44Z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mikari@microsoft.com</vt:lpwstr>
  </property>
  <property fmtid="{D5CDD505-2E9C-101B-9397-08002B2CF9AE}" pid="5" name="MSIP_Label_f42aa342-8706-4288-bd11-ebb85995028c_SetDate">
    <vt:lpwstr>2018-10-02T15:01:33.9084954Z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0x01010042DF8C85ACD2FA4EBB59A9CB1EF491A8</vt:lpwstr>
  </property>
</Properties>
</file>