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C:\Users\v-krschi\Documents\FY20\CSR\Site Pages\Digital Trust Reports\LERR Page\29213 - DTR - LERR - April updates\"/>
    </mc:Choice>
  </mc:AlternateContent>
  <xr:revisionPtr revIDLastSave="0" documentId="8_{872BE005-BEBF-4A27-B33F-E96FB92D5F40}" xr6:coauthVersionLast="45" xr6:coauthVersionMax="45" xr10:uidLastSave="{00000000-0000-0000-0000-000000000000}"/>
  <bookViews>
    <workbookView xWindow="-98" yWindow="-98" windowWidth="24496" windowHeight="15796" xr2:uid="{8F139A09-269C-4932-A415-AD019C6224F4}"/>
  </bookViews>
  <sheets>
    <sheet name="Criminal" sheetId="3" r:id="rId1"/>
    <sheet name="Emergencies" sheetId="6" r:id="rId2"/>
    <sheet name="Civil Legal Requests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4" i="6" l="1"/>
  <c r="L24" i="6"/>
  <c r="I24" i="6"/>
  <c r="G24" i="6"/>
  <c r="N23" i="6"/>
  <c r="L23" i="6"/>
  <c r="I23" i="6"/>
  <c r="G23" i="6"/>
  <c r="N15" i="6"/>
  <c r="L15" i="6"/>
  <c r="I15" i="6"/>
  <c r="G15" i="6"/>
  <c r="N14" i="6"/>
  <c r="L14" i="6"/>
  <c r="I14" i="6"/>
  <c r="G14" i="6"/>
  <c r="N13" i="6"/>
  <c r="L13" i="6"/>
  <c r="I13" i="6"/>
  <c r="G13" i="6"/>
  <c r="N12" i="6"/>
  <c r="L12" i="6"/>
  <c r="I12" i="6"/>
  <c r="G12" i="6"/>
  <c r="N11" i="6"/>
  <c r="L11" i="6"/>
  <c r="I11" i="6"/>
  <c r="G11" i="6"/>
  <c r="N10" i="6"/>
  <c r="L10" i="6"/>
  <c r="I10" i="6"/>
  <c r="G10" i="6"/>
  <c r="N9" i="6"/>
  <c r="L9" i="6"/>
  <c r="I9" i="6"/>
  <c r="G9" i="6"/>
  <c r="N8" i="6"/>
  <c r="L8" i="6"/>
  <c r="I8" i="6"/>
  <c r="G8" i="6"/>
  <c r="N7" i="6"/>
  <c r="L7" i="6"/>
  <c r="I7" i="6"/>
  <c r="G7" i="6"/>
  <c r="N27" i="3" l="1"/>
  <c r="L27" i="3"/>
  <c r="I27" i="3"/>
  <c r="G27" i="3"/>
  <c r="N26" i="3"/>
  <c r="L26" i="3"/>
  <c r="I26" i="3"/>
  <c r="G26" i="3"/>
  <c r="N25" i="3"/>
  <c r="L25" i="3"/>
  <c r="I25" i="3"/>
  <c r="G25" i="3"/>
  <c r="N24" i="3"/>
  <c r="L24" i="3"/>
  <c r="I24" i="3"/>
  <c r="G24" i="3"/>
  <c r="N23" i="3"/>
  <c r="L23" i="3"/>
  <c r="I23" i="3"/>
  <c r="G23" i="3"/>
  <c r="N22" i="3"/>
  <c r="L22" i="3"/>
  <c r="I22" i="3"/>
  <c r="G22" i="3"/>
  <c r="N21" i="3"/>
  <c r="L21" i="3"/>
  <c r="I21" i="3"/>
  <c r="G21" i="3"/>
  <c r="N20" i="3"/>
  <c r="L20" i="3"/>
  <c r="I20" i="3"/>
  <c r="G20" i="3"/>
  <c r="N19" i="3"/>
  <c r="L19" i="3"/>
  <c r="I19" i="3"/>
  <c r="G19" i="3"/>
  <c r="N18" i="3"/>
  <c r="L18" i="3"/>
  <c r="I18" i="3"/>
  <c r="G18" i="3"/>
  <c r="N17" i="3"/>
  <c r="L17" i="3"/>
  <c r="I17" i="3"/>
  <c r="G17" i="3"/>
  <c r="N16" i="3"/>
  <c r="L16" i="3"/>
  <c r="I16" i="3"/>
  <c r="G16" i="3"/>
  <c r="N15" i="3"/>
  <c r="L15" i="3"/>
  <c r="I15" i="3"/>
  <c r="G15" i="3"/>
  <c r="N14" i="3"/>
  <c r="L14" i="3"/>
  <c r="I14" i="3"/>
  <c r="G14" i="3"/>
  <c r="N13" i="3"/>
  <c r="L13" i="3"/>
  <c r="I13" i="3"/>
  <c r="G13" i="3"/>
  <c r="N12" i="3"/>
  <c r="L12" i="3"/>
  <c r="I12" i="3"/>
  <c r="G12" i="3"/>
  <c r="N11" i="3"/>
  <c r="L11" i="3"/>
  <c r="I11" i="3"/>
  <c r="G11" i="3"/>
  <c r="N10" i="3"/>
  <c r="L10" i="3"/>
  <c r="I10" i="3"/>
  <c r="G10" i="3"/>
  <c r="N9" i="3"/>
  <c r="L9" i="3"/>
  <c r="I9" i="3"/>
  <c r="G9" i="3"/>
  <c r="N39" i="3"/>
  <c r="L39" i="3"/>
  <c r="I39" i="3"/>
  <c r="G39" i="3"/>
  <c r="N38" i="3"/>
  <c r="L38" i="3"/>
  <c r="I38" i="3"/>
  <c r="G38" i="3"/>
  <c r="N37" i="3"/>
  <c r="L37" i="3"/>
  <c r="I37" i="3"/>
  <c r="G37" i="3"/>
  <c r="N36" i="3"/>
  <c r="L36" i="3"/>
  <c r="I36" i="3"/>
  <c r="G36" i="3"/>
  <c r="N35" i="3"/>
  <c r="L35" i="3"/>
  <c r="I35" i="3"/>
  <c r="G35" i="3"/>
  <c r="N34" i="3"/>
  <c r="L34" i="3"/>
  <c r="I34" i="3"/>
  <c r="G34" i="3"/>
  <c r="N33" i="3"/>
  <c r="L33" i="3"/>
  <c r="I33" i="3"/>
  <c r="G33" i="3"/>
  <c r="N32" i="3"/>
  <c r="L32" i="3"/>
  <c r="I32" i="3"/>
  <c r="G32" i="3"/>
  <c r="N31" i="3"/>
  <c r="L31" i="3"/>
  <c r="I31" i="3"/>
  <c r="G31" i="3"/>
  <c r="N30" i="3"/>
  <c r="L30" i="3"/>
  <c r="I30" i="3"/>
  <c r="G30" i="3"/>
  <c r="N29" i="3"/>
  <c r="L29" i="3"/>
  <c r="I29" i="3"/>
  <c r="G29" i="3"/>
  <c r="N28" i="3"/>
  <c r="L28" i="3"/>
  <c r="I28" i="3"/>
  <c r="G28" i="3"/>
  <c r="N8" i="3"/>
  <c r="L8" i="3"/>
  <c r="I8" i="3"/>
  <c r="G8" i="3"/>
  <c r="N7" i="3"/>
  <c r="L7" i="3"/>
  <c r="I7" i="3"/>
  <c r="G7" i="3"/>
  <c r="N44" i="3"/>
  <c r="L44" i="3"/>
  <c r="I44" i="3"/>
  <c r="G44" i="3"/>
  <c r="N43" i="3"/>
  <c r="L43" i="3"/>
  <c r="I43" i="3"/>
  <c r="G43" i="3"/>
  <c r="N42" i="3"/>
  <c r="L42" i="3"/>
  <c r="I42" i="3"/>
  <c r="G42" i="3"/>
  <c r="N41" i="3"/>
  <c r="L41" i="3"/>
  <c r="I41" i="3"/>
  <c r="G41" i="3"/>
  <c r="N40" i="3"/>
  <c r="L40" i="3"/>
  <c r="I40" i="3"/>
  <c r="G40" i="3"/>
  <c r="N49" i="3"/>
  <c r="L49" i="3"/>
  <c r="I49" i="3"/>
  <c r="G49" i="3"/>
  <c r="N48" i="3"/>
  <c r="L48" i="3"/>
  <c r="I48" i="3"/>
  <c r="G48" i="3"/>
  <c r="N47" i="3"/>
  <c r="L47" i="3"/>
  <c r="I47" i="3"/>
  <c r="G47" i="3"/>
  <c r="N46" i="3"/>
  <c r="L46" i="3"/>
  <c r="I46" i="3"/>
  <c r="G46" i="3"/>
  <c r="N45" i="3"/>
  <c r="L45" i="3"/>
  <c r="I45" i="3"/>
  <c r="G45" i="3"/>
  <c r="G6" i="7" l="1"/>
  <c r="G8" i="7"/>
  <c r="G9" i="7"/>
  <c r="G10" i="7"/>
  <c r="G7" i="7"/>
  <c r="I6" i="7"/>
  <c r="I8" i="7"/>
  <c r="I9" i="7"/>
  <c r="I10" i="7"/>
  <c r="I7" i="7"/>
  <c r="L7" i="7"/>
  <c r="L8" i="7"/>
  <c r="L9" i="7"/>
  <c r="L10" i="7"/>
  <c r="L6" i="7"/>
  <c r="N6" i="7"/>
  <c r="N7" i="7"/>
  <c r="N8" i="7"/>
  <c r="N9" i="7"/>
  <c r="N10" i="7"/>
  <c r="O5" i="7"/>
  <c r="M5" i="7"/>
  <c r="J5" i="7"/>
  <c r="H5" i="7"/>
  <c r="D5" i="7"/>
  <c r="E5" i="7"/>
  <c r="O5" i="6"/>
  <c r="M5" i="6"/>
  <c r="J5" i="6"/>
  <c r="H5" i="6"/>
  <c r="E5" i="6"/>
  <c r="L26" i="6"/>
  <c r="N25" i="6"/>
  <c r="G22" i="6"/>
  <c r="I21" i="6"/>
  <c r="G20" i="6"/>
  <c r="N19" i="6"/>
  <c r="L18" i="6"/>
  <c r="N17" i="6"/>
  <c r="I16" i="6"/>
  <c r="N6" i="6"/>
  <c r="I26" i="6"/>
  <c r="G26" i="6"/>
  <c r="N26" i="6"/>
  <c r="I18" i="6"/>
  <c r="L22" i="6"/>
  <c r="N22" i="6"/>
  <c r="L21" i="6"/>
  <c r="N18" i="6"/>
  <c r="G25" i="6"/>
  <c r="G6" i="6"/>
  <c r="I25" i="6"/>
  <c r="G16" i="6"/>
  <c r="L16" i="6"/>
  <c r="N16" i="6"/>
  <c r="I6" i="6"/>
  <c r="L25" i="6"/>
  <c r="L6" i="6"/>
  <c r="G18" i="6"/>
  <c r="N21" i="6"/>
  <c r="G17" i="6"/>
  <c r="I20" i="6"/>
  <c r="L17" i="6"/>
  <c r="G19" i="6"/>
  <c r="N20" i="6"/>
  <c r="I22" i="6"/>
  <c r="I17" i="6"/>
  <c r="L20" i="6"/>
  <c r="I19" i="6"/>
  <c r="L19" i="6"/>
  <c r="G21" i="6"/>
  <c r="E5" i="3"/>
  <c r="H5" i="3"/>
  <c r="J5" i="3"/>
  <c r="M5" i="3"/>
  <c r="O5" i="3"/>
  <c r="I6" i="3"/>
  <c r="G50" i="3"/>
  <c r="I51" i="3"/>
  <c r="L52" i="3"/>
  <c r="I53" i="3"/>
  <c r="G54" i="3"/>
  <c r="N55" i="3"/>
  <c r="L56" i="3"/>
  <c r="I57" i="3"/>
  <c r="G58" i="3"/>
  <c r="G55" i="3"/>
  <c r="N57" i="3"/>
  <c r="N54" i="3"/>
  <c r="N50" i="3"/>
  <c r="G6" i="3"/>
  <c r="I56" i="3"/>
  <c r="N6" i="3"/>
  <c r="G56" i="3"/>
  <c r="L55" i="3"/>
  <c r="N51" i="3"/>
  <c r="N58" i="3"/>
  <c r="I55" i="3"/>
  <c r="G51" i="3"/>
  <c r="N53" i="3"/>
  <c r="L51" i="3"/>
  <c r="G53" i="3"/>
  <c r="G57" i="3"/>
  <c r="N52" i="3"/>
  <c r="I52" i="3"/>
  <c r="N56" i="3"/>
  <c r="G52" i="3"/>
  <c r="L58" i="3"/>
  <c r="L54" i="3"/>
  <c r="L50" i="3"/>
  <c r="I58" i="3"/>
  <c r="L57" i="3"/>
  <c r="I54" i="3"/>
  <c r="L53" i="3"/>
  <c r="I50" i="3"/>
  <c r="L6" i="3"/>
  <c r="I5" i="7" l="1"/>
  <c r="G5" i="7"/>
  <c r="N5" i="7"/>
  <c r="L5" i="7"/>
  <c r="D5" i="6"/>
  <c r="I5" i="6" s="1"/>
  <c r="D5" i="3"/>
  <c r="G5" i="3" s="1"/>
  <c r="L5" i="6" l="1"/>
  <c r="N5" i="6"/>
  <c r="G5" i="6"/>
  <c r="L5" i="3"/>
  <c r="I5" i="3"/>
  <c r="N5" i="3"/>
</calcChain>
</file>

<file path=xl/sharedStrings.xml><?xml version="1.0" encoding="utf-8"?>
<sst xmlns="http://schemas.openxmlformats.org/spreadsheetml/2006/main" count="117" uniqueCount="75">
  <si>
    <t>Total Requests</t>
  </si>
  <si>
    <t>Some Customer Data Disclosed</t>
  </si>
  <si>
    <t>No Customer Data Disclosed</t>
  </si>
  <si>
    <t>Total Number of  Requests</t>
  </si>
  <si>
    <t>Accounts / Users Specified in Requests</t>
  </si>
  <si>
    <t>Disclosure of Content</t>
  </si>
  <si>
    <t>Only Subscriber/ Transactional (Non-Content) Data</t>
  </si>
  <si>
    <t>No Data Found</t>
  </si>
  <si>
    <t>Rejected</t>
  </si>
  <si>
    <t>TOTAL</t>
  </si>
  <si>
    <t>Total Number of Law Enforcement Requests</t>
  </si>
  <si>
    <t>Law Enforcement Requests Resulting in Disclosure of Content</t>
  </si>
  <si>
    <t>Law Enforcement Requests Resulting in Disclosure of Only Subscriber/Transactional (Non-Content) Data</t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</si>
  <si>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(No Data Found)</t>
    </r>
  </si>
  <si>
    <r>
      <t xml:space="preserve">Law Enforcement Requests Resulting in Disclosure of No Customer Data
</t>
    </r>
    <r>
      <rPr>
        <sz val="11"/>
        <color theme="1" tint="0.249977111117893"/>
        <rFont val="Segoe UI Semibold"/>
        <family val="2"/>
      </rPr>
      <t>(Request Rejected for Not Meeting Legal Requirements)</t>
    </r>
  </si>
  <si>
    <t>United States</t>
  </si>
  <si>
    <t>Requests received for all Microsoft Services from July to December 2019</t>
  </si>
  <si>
    <t>Law Enforcement Requests Report</t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</si>
  <si>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</si>
  <si>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</si>
  <si>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Civil Legal Request Disclosures Report</t>
  </si>
  <si>
    <t>Argentina</t>
  </si>
  <si>
    <t>Australia</t>
  </si>
  <si>
    <t>Austria</t>
  </si>
  <si>
    <t>Belgium</t>
  </si>
  <si>
    <t>Brazil</t>
  </si>
  <si>
    <t>Bulgaria</t>
  </si>
  <si>
    <t>Canada</t>
  </si>
  <si>
    <t>Chile</t>
  </si>
  <si>
    <t>Colombia</t>
  </si>
  <si>
    <t>Costa Rica</t>
  </si>
  <si>
    <t>Czech Republic</t>
  </si>
  <si>
    <t>Denmark</t>
  </si>
  <si>
    <t>Dominican Republic</t>
  </si>
  <si>
    <t>Ecuador</t>
  </si>
  <si>
    <t>El Salvador</t>
  </si>
  <si>
    <t>Estonia</t>
  </si>
  <si>
    <t>Finland</t>
  </si>
  <si>
    <t>France</t>
  </si>
  <si>
    <t>Germany</t>
  </si>
  <si>
    <t>Greece</t>
  </si>
  <si>
    <t>Hong Kong</t>
  </si>
  <si>
    <t>Hungary</t>
  </si>
  <si>
    <t>India</t>
  </si>
  <si>
    <t>Ireland</t>
  </si>
  <si>
    <t>Israel</t>
  </si>
  <si>
    <t>Italy</t>
  </si>
  <si>
    <t>Japan</t>
  </si>
  <si>
    <t>Latvia</t>
  </si>
  <si>
    <t>Lithuania</t>
  </si>
  <si>
    <t>Luxembourg</t>
  </si>
  <si>
    <t>Malta</t>
  </si>
  <si>
    <t>Mexico</t>
  </si>
  <si>
    <t>Moldova</t>
  </si>
  <si>
    <t>Netherlands</t>
  </si>
  <si>
    <t>New Zealand</t>
  </si>
  <si>
    <t>Norway</t>
  </si>
  <si>
    <t>Panama</t>
  </si>
  <si>
    <t>Peru</t>
  </si>
  <si>
    <t>Poland</t>
  </si>
  <si>
    <t>Portugal</t>
  </si>
  <si>
    <t>Romania</t>
  </si>
  <si>
    <t>Russia</t>
  </si>
  <si>
    <t>Singapore</t>
  </si>
  <si>
    <t>Slovenia</t>
  </si>
  <si>
    <t>South Africa</t>
  </si>
  <si>
    <t>South Korea</t>
  </si>
  <si>
    <t>Spain</t>
  </si>
  <si>
    <t>Sweden</t>
  </si>
  <si>
    <t>Switzerland</t>
  </si>
  <si>
    <t>Taiwan</t>
  </si>
  <si>
    <t>Turkey</t>
  </si>
  <si>
    <t>United Kingdom</t>
  </si>
  <si>
    <t>UK</t>
  </si>
  <si>
    <t>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</si>
</sst>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"/>
    </font>
    <font>
      <sz val="11"/>
      <color theme="1" tint="0.14999847407452621"/>
      <name val="Segoe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sz val="12"/>
      <color theme="1"/>
      <name val="Segoe UI"/>
      <family val="2"/>
    </font>
    <font>
      <sz val="13"/>
      <color theme="1"/>
      <name val="Segoe UI"/>
      <family val="2"/>
    </font>
    <font>
      <sz val="13"/>
      <name val="Segoe UI Semibold"/>
      <family val="2"/>
    </font>
    <font>
      <sz val="13"/>
      <color theme="1" tint="0.249977111117893"/>
      <name val="Segoe UI Semibold"/>
      <family val="2"/>
    </font>
    <font>
      <sz val="13"/>
      <color theme="1"/>
      <name val="Segoe UI Semibold"/>
      <family val="2"/>
    </font>
    <font>
      <sz val="11"/>
      <color theme="1" tint="0.249977111117893"/>
      <name val="Segoe UI Semibold"/>
      <family val="2"/>
    </font>
    <font>
      <sz val="13"/>
      <color theme="0"/>
      <name val="Segoe UI"/>
      <family val="2"/>
    </font>
    <font>
      <sz val="13"/>
      <name val="Segoe UI Bold"/>
    </font>
    <font>
      <sz val="13"/>
      <color theme="0"/>
      <name val="Segoe UI Bold"/>
    </font>
    <font>
      <sz val="13"/>
      <color theme="1"/>
      <name val="Segoe UI Bold"/>
    </font>
    <font>
      <sz val="32"/>
      <color rgb="FF505050"/>
      <name val="Segoe UI"/>
      <family val="2"/>
    </font>
    <font>
      <sz val="32"/>
      <color theme="1"/>
      <name val="Segoe UI"/>
      <family val="2"/>
    </font>
    <font>
      <sz val="32"/>
      <color theme="0"/>
      <name val="Segoe UI"/>
      <family val="2"/>
    </font>
    <font>
      <sz val="13"/>
      <color rgb="FF505050"/>
      <name val="Segoe UI"/>
      <family val="2"/>
    </font>
    <font>
      <b/>
      <sz val="13"/>
      <color theme="0"/>
      <name val="Segoe UI"/>
      <family val="2"/>
    </font>
    <font>
      <sz val="13"/>
      <color theme="0"/>
      <name val="Segoe UI Semibold"/>
      <family val="2"/>
    </font>
    <font>
      <i/>
      <sz val="13"/>
      <color theme="0"/>
      <name val="Segoe UI Semibold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8">
    <fill>
      <patternFill patternType="none"/>
    </fill>
    <fill>
      <patternFill patternType="gray125"/>
    </fill>
    <fill>
      <patternFill patternType="solid">
        <fgColor rgb="FFFEF291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EDB81"/>
      </patternFill>
    </fill>
    <fill>
      <patternFill patternType="solid">
        <fgColor rgb="FFBCE7F9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2" borderId="1"/>
    <xf numFmtId="165" fontId="3" fillId="4" borderId="1"/>
    <xf numFmtId="164" fontId="2" fillId="5" borderId="2"/>
  </cellStyleXfs>
  <cellXfs count="65">
    <xf numFmtId="0" fontId="0" fillId="0" borderId="0" xfId="0"/>
    <xf numFmtId="0" fontId="4" fillId="0" borderId="3" xfId="0" applyFont="1" applyBorder="1"/>
    <xf numFmtId="0" fontId="8" fillId="0" borderId="3" xfId="0" applyFont="1" applyBorder="1" applyAlignment="1">
      <alignment horizontal="left" vertical="center" wrapText="1" indent="2" shrinkToFit="1"/>
    </xf>
    <xf numFmtId="0" fontId="10" fillId="0" borderId="3" xfId="0" applyFont="1" applyBorder="1" applyAlignment="1">
      <alignment horizontal="left" vertical="center" indent="2"/>
    </xf>
    <xf numFmtId="0" fontId="7" fillId="0" borderId="3" xfId="0" applyFont="1" applyBorder="1"/>
    <xf numFmtId="0" fontId="15" fillId="0" borderId="3" xfId="0" applyFont="1" applyBorder="1"/>
    <xf numFmtId="0" fontId="4" fillId="0" borderId="4" xfId="0" applyFont="1" applyBorder="1"/>
    <xf numFmtId="0" fontId="5" fillId="0" borderId="6" xfId="0" applyFont="1" applyBorder="1" applyAlignment="1">
      <alignment vertical="center" wrapText="1" readingOrder="1"/>
    </xf>
    <xf numFmtId="0" fontId="6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left" vertical="center" wrapText="1" indent="2" shrinkToFit="1"/>
    </xf>
    <xf numFmtId="0" fontId="14" fillId="0" borderId="7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left" vertical="center" wrapText="1" indent="2" shrinkToFit="1"/>
    </xf>
    <xf numFmtId="0" fontId="15" fillId="0" borderId="5" xfId="0" applyFont="1" applyBorder="1"/>
    <xf numFmtId="0" fontId="10" fillId="0" borderId="5" xfId="0" applyFont="1" applyBorder="1" applyAlignment="1">
      <alignment horizontal="left" vertical="center" indent="2"/>
    </xf>
    <xf numFmtId="0" fontId="4" fillId="0" borderId="5" xfId="0" applyFont="1" applyBorder="1"/>
    <xf numFmtId="0" fontId="9" fillId="11" borderId="3" xfId="0" applyFont="1" applyFill="1" applyBorder="1" applyAlignment="1">
      <alignment horizontal="left" vertical="center" wrapText="1" indent="2" shrinkToFit="1"/>
    </xf>
    <xf numFmtId="0" fontId="13" fillId="0" borderId="3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10" fontId="6" fillId="8" borderId="3" xfId="3" applyNumberFormat="1" applyFont="1" applyFill="1" applyBorder="1" applyAlignment="1">
      <alignment horizontal="right" vertical="center" indent="1"/>
    </xf>
    <xf numFmtId="10" fontId="6" fillId="9" borderId="3" xfId="3" applyNumberFormat="1" applyFont="1" applyFill="1" applyBorder="1" applyAlignment="1">
      <alignment horizontal="right" vertical="center" indent="1"/>
    </xf>
    <xf numFmtId="164" fontId="6" fillId="0" borderId="7" xfId="3" applyFont="1" applyFill="1" applyBorder="1" applyAlignment="1">
      <alignment horizontal="right" vertical="center"/>
    </xf>
    <xf numFmtId="0" fontId="5" fillId="12" borderId="3" xfId="0" applyFont="1" applyFill="1" applyBorder="1" applyAlignment="1">
      <alignment horizontal="left" vertical="center" wrapText="1" indent="2" readingOrder="1"/>
    </xf>
    <xf numFmtId="0" fontId="6" fillId="12" borderId="3" xfId="0" applyFont="1" applyFill="1" applyBorder="1" applyAlignment="1">
      <alignment horizontal="left" vertical="center" indent="2"/>
    </xf>
    <xf numFmtId="0" fontId="16" fillId="0" borderId="3" xfId="0" applyFont="1" applyBorder="1" applyAlignment="1">
      <alignment horizontal="left" indent="1"/>
    </xf>
    <xf numFmtId="0" fontId="17" fillId="0" borderId="3" xfId="0" applyFont="1" applyBorder="1"/>
    <xf numFmtId="0" fontId="16" fillId="0" borderId="3" xfId="0" applyFont="1" applyBorder="1" applyAlignment="1">
      <alignment horizontal="left"/>
    </xf>
    <xf numFmtId="0" fontId="18" fillId="0" borderId="3" xfId="0" applyFont="1" applyBorder="1"/>
    <xf numFmtId="0" fontId="19" fillId="0" borderId="3" xfId="0" applyFont="1" applyBorder="1" applyAlignment="1">
      <alignment horizontal="left"/>
    </xf>
    <xf numFmtId="0" fontId="20" fillId="0" borderId="3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21" fillId="0" borderId="6" xfId="0" applyFont="1" applyBorder="1" applyAlignment="1">
      <alignment vertical="center"/>
    </xf>
    <xf numFmtId="0" fontId="9" fillId="0" borderId="7" xfId="0" applyFont="1" applyBorder="1" applyAlignment="1">
      <alignment horizontal="right" vertical="center" wrapText="1" shrinkToFit="1"/>
    </xf>
    <xf numFmtId="43" fontId="22" fillId="0" borderId="7" xfId="1" applyFont="1" applyBorder="1" applyAlignment="1">
      <alignment horizontal="right" vertical="center" wrapText="1" shrinkToFit="1"/>
    </xf>
    <xf numFmtId="0" fontId="10" fillId="0" borderId="5" xfId="0" applyFont="1" applyBorder="1"/>
    <xf numFmtId="0" fontId="10" fillId="0" borderId="3" xfId="0" applyFont="1" applyBorder="1"/>
    <xf numFmtId="0" fontId="19" fillId="0" borderId="3" xfId="0" applyFont="1" applyBorder="1" applyAlignment="1">
      <alignment horizontal="left" vertical="top" indent="2"/>
    </xf>
    <xf numFmtId="0" fontId="7" fillId="0" borderId="3" xfId="0" applyFont="1" applyBorder="1" applyAlignment="1">
      <alignment vertical="top"/>
    </xf>
    <xf numFmtId="0" fontId="19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horizontal="left" vertical="top"/>
    </xf>
    <xf numFmtId="0" fontId="21" fillId="13" borderId="3" xfId="0" applyFont="1" applyFill="1" applyBorder="1" applyAlignment="1">
      <alignment horizontal="left" vertical="center" indent="2"/>
    </xf>
    <xf numFmtId="10" fontId="21" fillId="13" borderId="3" xfId="2" applyNumberFormat="1" applyFont="1" applyFill="1" applyBorder="1" applyAlignment="1">
      <alignment horizontal="right" vertical="center" indent="1"/>
    </xf>
    <xf numFmtId="0" fontId="21" fillId="0" borderId="3" xfId="0" applyFont="1" applyBorder="1"/>
    <xf numFmtId="164" fontId="6" fillId="0" borderId="3" xfId="3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 wrapText="1" indent="2"/>
    </xf>
    <xf numFmtId="37" fontId="6" fillId="7" borderId="3" xfId="3" applyNumberFormat="1" applyFont="1" applyFill="1" applyBorder="1" applyAlignment="1">
      <alignment horizontal="right" vertical="center"/>
    </xf>
    <xf numFmtId="37" fontId="6" fillId="8" borderId="3" xfId="3" applyNumberFormat="1" applyFont="1" applyFill="1" applyBorder="1" applyAlignment="1">
      <alignment horizontal="right" vertical="center"/>
    </xf>
    <xf numFmtId="37" fontId="6" fillId="9" borderId="3" xfId="3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/>
    </xf>
    <xf numFmtId="37" fontId="21" fillId="13" borderId="3" xfId="1" applyNumberFormat="1" applyFont="1" applyFill="1" applyBorder="1" applyAlignment="1">
      <alignment horizontal="right" vertical="center" indent="1"/>
    </xf>
    <xf numFmtId="0" fontId="6" fillId="17" borderId="3" xfId="0" applyFont="1" applyFill="1" applyBorder="1" applyAlignment="1">
      <alignment vertical="center"/>
    </xf>
    <xf numFmtId="0" fontId="23" fillId="16" borderId="8" xfId="0" applyFont="1" applyFill="1" applyBorder="1" applyAlignment="1">
      <alignment horizontal="left" vertical="center" wrapText="1"/>
    </xf>
    <xf numFmtId="0" fontId="23" fillId="16" borderId="9" xfId="0" applyFont="1" applyFill="1" applyBorder="1" applyAlignment="1">
      <alignment horizontal="left" vertical="center" wrapText="1"/>
    </xf>
    <xf numFmtId="0" fontId="14" fillId="6" borderId="3" xfId="0" applyFont="1" applyFill="1" applyBorder="1" applyAlignment="1">
      <alignment horizontal="center" vertical="center" wrapText="1" shrinkToFit="1"/>
    </xf>
    <xf numFmtId="0" fontId="14" fillId="14" borderId="3" xfId="0" applyFont="1" applyFill="1" applyBorder="1" applyAlignment="1">
      <alignment horizontal="center" vertical="center" wrapText="1" shrinkToFit="1"/>
    </xf>
    <xf numFmtId="0" fontId="14" fillId="15" borderId="3" xfId="0" applyFont="1" applyFill="1" applyBorder="1" applyAlignment="1">
      <alignment horizontal="center" vertical="center" wrapText="1" shrinkToFit="1"/>
    </xf>
    <xf numFmtId="0" fontId="9" fillId="10" borderId="3" xfId="0" applyFont="1" applyFill="1" applyBorder="1" applyAlignment="1">
      <alignment horizontal="left" vertical="center" wrapText="1" indent="2" shrinkToFit="1"/>
    </xf>
    <xf numFmtId="0" fontId="9" fillId="3" borderId="3" xfId="0" applyFont="1" applyFill="1" applyBorder="1" applyAlignment="1">
      <alignment horizontal="left" vertical="center" wrapText="1" indent="2" shrinkToFit="1"/>
    </xf>
    <xf numFmtId="0" fontId="9" fillId="10" borderId="6" xfId="0" applyFont="1" applyFill="1" applyBorder="1" applyAlignment="1">
      <alignment horizontal="left" vertical="center" wrapText="1" indent="2" shrinkToFit="1"/>
    </xf>
    <xf numFmtId="0" fontId="9" fillId="10" borderId="5" xfId="0" applyFont="1" applyFill="1" applyBorder="1" applyAlignment="1">
      <alignment horizontal="left" vertical="center" wrapText="1" indent="2" shrinkToFit="1"/>
    </xf>
    <xf numFmtId="0" fontId="9" fillId="3" borderId="6" xfId="0" applyFont="1" applyFill="1" applyBorder="1" applyAlignment="1">
      <alignment horizontal="left" vertical="center" wrapText="1" indent="2" shrinkToFit="1"/>
    </xf>
    <xf numFmtId="0" fontId="9" fillId="3" borderId="5" xfId="0" applyFont="1" applyFill="1" applyBorder="1" applyAlignment="1">
      <alignment horizontal="left" vertical="center" wrapText="1" indent="2" shrinkToFit="1"/>
    </xf>
  </cellXfs>
  <cellStyles count="6">
    <cellStyle name="2-TOTALS" xfId="3" xr:uid="{99610C01-51D0-4E84-947B-72EB32505321}"/>
    <cellStyle name="3b-SOME DATA 2" xfId="5" xr:uid="{B88CCE6A-AB53-445A-8C70-17F2539A07CA}"/>
    <cellStyle name="4a-NO DATA" xfId="4" xr:uid="{2A864BF1-32CF-4D30-8FA3-41960A7C692A}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DFF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SR-DTR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1E7D7-D2CC-4FB8-9A17-8C6FD9BFE1E5}">
  <dimension ref="B1:R59"/>
  <sheetViews>
    <sheetView tabSelected="1" zoomScaleNormal="100" workbookViewId="0"/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" width="1.86328125" style="1" customWidth="1"/>
    <col min="17" max="18" width="28.86328125" style="1" customWidth="1"/>
    <col min="19" max="16384" width="8.86328125" style="1"/>
  </cols>
  <sheetData>
    <row r="1" spans="2:18" s="25" customFormat="1" ht="73.150000000000006" customHeight="1">
      <c r="B1" s="24" t="s">
        <v>17</v>
      </c>
      <c r="E1" s="26"/>
      <c r="F1" s="27"/>
      <c r="I1" s="27"/>
      <c r="J1" s="27"/>
      <c r="K1" s="27"/>
      <c r="L1" s="27"/>
      <c r="M1" s="27"/>
      <c r="N1" s="27"/>
      <c r="O1" s="27"/>
    </row>
    <row r="2" spans="2:18" s="4" customFormat="1" ht="52.15" customHeight="1">
      <c r="B2" s="37" t="s">
        <v>16</v>
      </c>
      <c r="E2" s="28"/>
      <c r="F2" s="29"/>
      <c r="G2" s="30"/>
      <c r="H2" s="30"/>
      <c r="I2" s="31"/>
      <c r="J2" s="31"/>
      <c r="K2" s="31"/>
      <c r="M2" s="31"/>
      <c r="N2" s="31"/>
      <c r="O2" s="31"/>
    </row>
    <row r="3" spans="2:18" s="5" customFormat="1" ht="39" customHeight="1">
      <c r="B3" s="17"/>
      <c r="C3" s="9"/>
      <c r="D3" s="56" t="s">
        <v>0</v>
      </c>
      <c r="E3" s="56"/>
      <c r="F3" s="11"/>
      <c r="G3" s="57" t="s">
        <v>1</v>
      </c>
      <c r="H3" s="57"/>
      <c r="I3" s="57"/>
      <c r="J3" s="57"/>
      <c r="K3" s="11"/>
      <c r="L3" s="58" t="s">
        <v>2</v>
      </c>
      <c r="M3" s="58"/>
      <c r="N3" s="58"/>
      <c r="O3" s="58"/>
      <c r="P3" s="13"/>
    </row>
    <row r="4" spans="2:18" s="3" customFormat="1" ht="82.15" customHeight="1">
      <c r="B4" s="2"/>
      <c r="C4" s="10"/>
      <c r="D4" s="16" t="s">
        <v>10</v>
      </c>
      <c r="E4" s="16" t="s">
        <v>4</v>
      </c>
      <c r="F4" s="12"/>
      <c r="G4" s="59" t="s">
        <v>11</v>
      </c>
      <c r="H4" s="59"/>
      <c r="I4" s="59" t="s">
        <v>12</v>
      </c>
      <c r="J4" s="59"/>
      <c r="K4" s="12"/>
      <c r="L4" s="60" t="s">
        <v>13</v>
      </c>
      <c r="M4" s="60"/>
      <c r="N4" s="60" t="s">
        <v>14</v>
      </c>
      <c r="O4" s="60"/>
      <c r="P4" s="14"/>
      <c r="Q4" s="47"/>
      <c r="R4" s="47"/>
    </row>
    <row r="5" spans="2:18" s="36" customFormat="1" ht="28.15" customHeight="1">
      <c r="B5" s="43" t="s">
        <v>9</v>
      </c>
      <c r="C5" s="32"/>
      <c r="D5" s="51">
        <f t="shared" ref="D5" si="0">SUM(H5,J5,M5,O5)</f>
        <v>21781</v>
      </c>
      <c r="E5" s="51">
        <f>SUM(E6:E558)</f>
        <v>41137</v>
      </c>
      <c r="F5" s="33"/>
      <c r="G5" s="44">
        <f>(H5/D5)</f>
        <v>5.5736651209769984E-2</v>
      </c>
      <c r="H5" s="51">
        <f>SUM(H6:H58)</f>
        <v>1214</v>
      </c>
      <c r="I5" s="44">
        <f>(J5/D5)</f>
        <v>0.58872411734998398</v>
      </c>
      <c r="J5" s="51">
        <f>SUM(J6:J58)</f>
        <v>12823</v>
      </c>
      <c r="K5" s="34"/>
      <c r="L5" s="44">
        <f>(M5/D5)</f>
        <v>0.15412515495156329</v>
      </c>
      <c r="M5" s="51">
        <f>SUM(M6:M58)</f>
        <v>3357</v>
      </c>
      <c r="N5" s="44">
        <f>(O5/D5)</f>
        <v>0.20141407648868279</v>
      </c>
      <c r="O5" s="52">
        <f>SUM(O6:O58)</f>
        <v>4387</v>
      </c>
      <c r="P5" s="35"/>
      <c r="Q5" s="45"/>
      <c r="R5" s="45"/>
    </row>
    <row r="6" spans="2:18" ht="28.15" customHeight="1">
      <c r="B6" s="22" t="s">
        <v>21</v>
      </c>
      <c r="C6" s="7"/>
      <c r="D6" s="48">
        <v>544</v>
      </c>
      <c r="E6" s="48">
        <v>705</v>
      </c>
      <c r="F6" s="21"/>
      <c r="G6" s="19">
        <f t="shared" ref="G6:G58" si="1">H6/D6</f>
        <v>0</v>
      </c>
      <c r="H6" s="49">
        <v>0</v>
      </c>
      <c r="I6" s="19">
        <f t="shared" ref="I6:I58" si="2">J6/D6</f>
        <v>0.6966911764705882</v>
      </c>
      <c r="J6" s="49">
        <v>379</v>
      </c>
      <c r="K6" s="21"/>
      <c r="L6" s="20">
        <f t="shared" ref="L6:L58" si="3">M6/D6</f>
        <v>0.13786764705882354</v>
      </c>
      <c r="M6" s="50">
        <v>75</v>
      </c>
      <c r="N6" s="20">
        <f t="shared" ref="N6:N58" si="4">O6/D6</f>
        <v>0.16544117647058823</v>
      </c>
      <c r="O6" s="50">
        <v>90</v>
      </c>
      <c r="P6" s="15"/>
      <c r="Q6" s="46"/>
      <c r="R6" s="46"/>
    </row>
    <row r="7" spans="2:18" ht="28.15" customHeight="1">
      <c r="B7" s="22" t="s">
        <v>22</v>
      </c>
      <c r="C7" s="7"/>
      <c r="D7" s="48">
        <v>898</v>
      </c>
      <c r="E7" s="48">
        <v>1060</v>
      </c>
      <c r="F7" s="21"/>
      <c r="G7" s="19">
        <f t="shared" ref="G7:G39" si="5">H7/D7</f>
        <v>0</v>
      </c>
      <c r="H7" s="49">
        <v>0</v>
      </c>
      <c r="I7" s="19">
        <f t="shared" ref="I7:I39" si="6">J7/D7</f>
        <v>0.71714922048997776</v>
      </c>
      <c r="J7" s="49">
        <v>644</v>
      </c>
      <c r="K7" s="21"/>
      <c r="L7" s="20">
        <f t="shared" ref="L7:L39" si="7">M7/D7</f>
        <v>0.1447661469933185</v>
      </c>
      <c r="M7" s="50">
        <v>130</v>
      </c>
      <c r="N7" s="20">
        <f t="shared" ref="N7:N39" si="8">O7/D7</f>
        <v>0.13808463251670378</v>
      </c>
      <c r="O7" s="50">
        <v>124</v>
      </c>
      <c r="P7" s="15"/>
      <c r="Q7" s="46"/>
      <c r="R7" s="46"/>
    </row>
    <row r="8" spans="2:18" ht="28.15" customHeight="1">
      <c r="B8" s="22" t="s">
        <v>23</v>
      </c>
      <c r="C8" s="7"/>
      <c r="D8" s="48">
        <v>47</v>
      </c>
      <c r="E8" s="48">
        <v>73</v>
      </c>
      <c r="F8" s="21"/>
      <c r="G8" s="19">
        <f t="shared" si="5"/>
        <v>0</v>
      </c>
      <c r="H8" s="49">
        <v>0</v>
      </c>
      <c r="I8" s="19">
        <f t="shared" si="6"/>
        <v>0.72340425531914898</v>
      </c>
      <c r="J8" s="49">
        <v>34</v>
      </c>
      <c r="K8" s="21"/>
      <c r="L8" s="20">
        <f t="shared" si="7"/>
        <v>0.1276595744680851</v>
      </c>
      <c r="M8" s="50">
        <v>6</v>
      </c>
      <c r="N8" s="20">
        <f t="shared" si="8"/>
        <v>0.14893617021276595</v>
      </c>
      <c r="O8" s="50">
        <v>7</v>
      </c>
      <c r="P8" s="15"/>
      <c r="Q8" s="46"/>
      <c r="R8" s="46"/>
    </row>
    <row r="9" spans="2:18" ht="28.15" customHeight="1">
      <c r="B9" s="22" t="s">
        <v>24</v>
      </c>
      <c r="C9" s="7"/>
      <c r="D9" s="48">
        <v>231</v>
      </c>
      <c r="E9" s="48">
        <v>296</v>
      </c>
      <c r="F9" s="21"/>
      <c r="G9" s="19">
        <f t="shared" ref="G9:G27" si="9">H9/D9</f>
        <v>0</v>
      </c>
      <c r="H9" s="49">
        <v>0</v>
      </c>
      <c r="I9" s="19">
        <f t="shared" ref="I9:I27" si="10">J9/D9</f>
        <v>0.7186147186147186</v>
      </c>
      <c r="J9" s="49">
        <v>166</v>
      </c>
      <c r="K9" s="21"/>
      <c r="L9" s="20">
        <f t="shared" ref="L9:L27" si="11">M9/D9</f>
        <v>0.14285714285714285</v>
      </c>
      <c r="M9" s="50">
        <v>33</v>
      </c>
      <c r="N9" s="20">
        <f t="shared" ref="N9:N27" si="12">O9/D9</f>
        <v>0.13852813852813853</v>
      </c>
      <c r="O9" s="50">
        <v>32</v>
      </c>
      <c r="P9" s="15"/>
      <c r="Q9" s="46"/>
      <c r="R9" s="46"/>
    </row>
    <row r="10" spans="2:18" ht="28.15" customHeight="1">
      <c r="B10" s="22" t="s">
        <v>25</v>
      </c>
      <c r="C10" s="8"/>
      <c r="D10" s="48">
        <v>1162</v>
      </c>
      <c r="E10" s="48">
        <v>3608</v>
      </c>
      <c r="F10" s="21"/>
      <c r="G10" s="19">
        <f t="shared" si="9"/>
        <v>0.45524956970740105</v>
      </c>
      <c r="H10" s="49">
        <v>529</v>
      </c>
      <c r="I10" s="19">
        <f t="shared" si="10"/>
        <v>0.31927710843373491</v>
      </c>
      <c r="J10" s="49">
        <v>371</v>
      </c>
      <c r="K10" s="21"/>
      <c r="L10" s="20">
        <f t="shared" si="11"/>
        <v>0.13683304647160069</v>
      </c>
      <c r="M10" s="50">
        <v>159</v>
      </c>
      <c r="N10" s="20">
        <f t="shared" si="12"/>
        <v>8.8640275387263337E-2</v>
      </c>
      <c r="O10" s="50">
        <v>103</v>
      </c>
      <c r="P10" s="15"/>
      <c r="Q10" s="46"/>
      <c r="R10" s="46"/>
    </row>
    <row r="11" spans="2:18" ht="28.15" customHeight="1">
      <c r="B11" s="22" t="s">
        <v>26</v>
      </c>
      <c r="C11" s="7"/>
      <c r="D11" s="48">
        <v>1</v>
      </c>
      <c r="E11" s="48">
        <v>0</v>
      </c>
      <c r="F11" s="21"/>
      <c r="G11" s="19">
        <f t="shared" si="9"/>
        <v>0</v>
      </c>
      <c r="H11" s="49">
        <v>0</v>
      </c>
      <c r="I11" s="19">
        <f t="shared" si="10"/>
        <v>0</v>
      </c>
      <c r="J11" s="49">
        <v>0</v>
      </c>
      <c r="K11" s="21"/>
      <c r="L11" s="20">
        <f t="shared" si="11"/>
        <v>0</v>
      </c>
      <c r="M11" s="50">
        <v>0</v>
      </c>
      <c r="N11" s="20">
        <f t="shared" si="12"/>
        <v>1</v>
      </c>
      <c r="O11" s="50">
        <v>1</v>
      </c>
      <c r="P11" s="15"/>
      <c r="Q11" s="46"/>
      <c r="R11" s="46"/>
    </row>
    <row r="12" spans="2:18" ht="28.15" customHeight="1">
      <c r="B12" s="22" t="s">
        <v>27</v>
      </c>
      <c r="C12" s="7"/>
      <c r="D12" s="48">
        <v>72</v>
      </c>
      <c r="E12" s="48">
        <v>79</v>
      </c>
      <c r="F12" s="21"/>
      <c r="G12" s="19">
        <f t="shared" si="9"/>
        <v>0</v>
      </c>
      <c r="H12" s="49">
        <v>0</v>
      </c>
      <c r="I12" s="19">
        <f t="shared" si="10"/>
        <v>0.51388888888888884</v>
      </c>
      <c r="J12" s="49">
        <v>37</v>
      </c>
      <c r="K12" s="21"/>
      <c r="L12" s="20">
        <f t="shared" si="11"/>
        <v>9.7222222222222224E-2</v>
      </c>
      <c r="M12" s="50">
        <v>7</v>
      </c>
      <c r="N12" s="20">
        <f t="shared" si="12"/>
        <v>0.3888888888888889</v>
      </c>
      <c r="O12" s="50">
        <v>28</v>
      </c>
      <c r="P12" s="15"/>
      <c r="Q12" s="46"/>
      <c r="R12" s="46"/>
    </row>
    <row r="13" spans="2:18" ht="28.15" customHeight="1">
      <c r="B13" s="22" t="s">
        <v>28</v>
      </c>
      <c r="C13" s="7"/>
      <c r="D13" s="48">
        <v>36</v>
      </c>
      <c r="E13" s="48">
        <v>40</v>
      </c>
      <c r="F13" s="21"/>
      <c r="G13" s="19">
        <f t="shared" si="9"/>
        <v>0</v>
      </c>
      <c r="H13" s="49">
        <v>0</v>
      </c>
      <c r="I13" s="19">
        <f t="shared" si="10"/>
        <v>0.66666666666666663</v>
      </c>
      <c r="J13" s="49">
        <v>24</v>
      </c>
      <c r="K13" s="21"/>
      <c r="L13" s="20">
        <f t="shared" si="11"/>
        <v>0.25</v>
      </c>
      <c r="M13" s="50">
        <v>9</v>
      </c>
      <c r="N13" s="20">
        <f t="shared" si="12"/>
        <v>8.3333333333333329E-2</v>
      </c>
      <c r="O13" s="50">
        <v>3</v>
      </c>
      <c r="P13" s="15"/>
      <c r="Q13" s="46"/>
      <c r="R13" s="46"/>
    </row>
    <row r="14" spans="2:18" ht="28.15" customHeight="1">
      <c r="B14" s="22" t="s">
        <v>29</v>
      </c>
      <c r="C14" s="7"/>
      <c r="D14" s="48">
        <v>22</v>
      </c>
      <c r="E14" s="48">
        <v>29</v>
      </c>
      <c r="F14" s="21"/>
      <c r="G14" s="19">
        <f t="shared" si="9"/>
        <v>0</v>
      </c>
      <c r="H14" s="49">
        <v>0</v>
      </c>
      <c r="I14" s="19">
        <f t="shared" si="10"/>
        <v>0.72727272727272729</v>
      </c>
      <c r="J14" s="49">
        <v>16</v>
      </c>
      <c r="K14" s="21"/>
      <c r="L14" s="20">
        <f t="shared" si="11"/>
        <v>0.22727272727272727</v>
      </c>
      <c r="M14" s="50">
        <v>5</v>
      </c>
      <c r="N14" s="20">
        <f t="shared" si="12"/>
        <v>4.5454545454545456E-2</v>
      </c>
      <c r="O14" s="50">
        <v>1</v>
      </c>
      <c r="P14" s="15"/>
      <c r="Q14" s="46"/>
      <c r="R14" s="46"/>
    </row>
    <row r="15" spans="2:18" ht="28.15" customHeight="1">
      <c r="B15" s="22" t="s">
        <v>30</v>
      </c>
      <c r="C15" s="8"/>
      <c r="D15" s="48">
        <v>30</v>
      </c>
      <c r="E15" s="48">
        <v>34</v>
      </c>
      <c r="F15" s="21"/>
      <c r="G15" s="19">
        <f t="shared" si="9"/>
        <v>0</v>
      </c>
      <c r="H15" s="49">
        <v>0</v>
      </c>
      <c r="I15" s="19">
        <f t="shared" si="10"/>
        <v>0.66666666666666663</v>
      </c>
      <c r="J15" s="49">
        <v>20</v>
      </c>
      <c r="K15" s="21"/>
      <c r="L15" s="20">
        <f t="shared" si="11"/>
        <v>0.16666666666666666</v>
      </c>
      <c r="M15" s="50">
        <v>5</v>
      </c>
      <c r="N15" s="20">
        <f t="shared" si="12"/>
        <v>0.16666666666666666</v>
      </c>
      <c r="O15" s="50">
        <v>5</v>
      </c>
      <c r="P15" s="15"/>
      <c r="Q15" s="46"/>
      <c r="R15" s="46"/>
    </row>
    <row r="16" spans="2:18" ht="28.15" customHeight="1">
      <c r="B16" s="22" t="s">
        <v>31</v>
      </c>
      <c r="C16" s="7"/>
      <c r="D16" s="48">
        <v>47</v>
      </c>
      <c r="E16" s="48">
        <v>126</v>
      </c>
      <c r="F16" s="21"/>
      <c r="G16" s="19">
        <f t="shared" si="9"/>
        <v>0</v>
      </c>
      <c r="H16" s="49">
        <v>0</v>
      </c>
      <c r="I16" s="19">
        <f t="shared" si="10"/>
        <v>0.40425531914893614</v>
      </c>
      <c r="J16" s="49">
        <v>19</v>
      </c>
      <c r="K16" s="21"/>
      <c r="L16" s="20">
        <f t="shared" si="11"/>
        <v>0.1702127659574468</v>
      </c>
      <c r="M16" s="50">
        <v>8</v>
      </c>
      <c r="N16" s="20">
        <f t="shared" si="12"/>
        <v>0.42553191489361702</v>
      </c>
      <c r="O16" s="50">
        <v>20</v>
      </c>
      <c r="P16" s="15"/>
      <c r="Q16" s="46"/>
      <c r="R16" s="46"/>
    </row>
    <row r="17" spans="2:18" ht="28.15" customHeight="1">
      <c r="B17" s="22" t="s">
        <v>32</v>
      </c>
      <c r="C17" s="7"/>
      <c r="D17" s="48">
        <v>30</v>
      </c>
      <c r="E17" s="48">
        <v>55</v>
      </c>
      <c r="F17" s="21"/>
      <c r="G17" s="19">
        <f t="shared" si="9"/>
        <v>0</v>
      </c>
      <c r="H17" s="49">
        <v>0</v>
      </c>
      <c r="I17" s="19">
        <f t="shared" si="10"/>
        <v>0.8</v>
      </c>
      <c r="J17" s="49">
        <v>24</v>
      </c>
      <c r="K17" s="21"/>
      <c r="L17" s="20">
        <f t="shared" si="11"/>
        <v>6.6666666666666666E-2</v>
      </c>
      <c r="M17" s="50">
        <v>2</v>
      </c>
      <c r="N17" s="20">
        <f t="shared" si="12"/>
        <v>0.13333333333333333</v>
      </c>
      <c r="O17" s="50">
        <v>4</v>
      </c>
      <c r="P17" s="15"/>
      <c r="Q17" s="46"/>
      <c r="R17" s="46"/>
    </row>
    <row r="18" spans="2:18" ht="28.15" customHeight="1">
      <c r="B18" s="22" t="s">
        <v>33</v>
      </c>
      <c r="C18" s="7"/>
      <c r="D18" s="48">
        <v>2</v>
      </c>
      <c r="E18" s="48">
        <v>4</v>
      </c>
      <c r="F18" s="21"/>
      <c r="G18" s="19">
        <f t="shared" si="9"/>
        <v>0</v>
      </c>
      <c r="H18" s="49">
        <v>0</v>
      </c>
      <c r="I18" s="19">
        <f t="shared" si="10"/>
        <v>1</v>
      </c>
      <c r="J18" s="49">
        <v>2</v>
      </c>
      <c r="K18" s="21"/>
      <c r="L18" s="20">
        <f t="shared" si="11"/>
        <v>0</v>
      </c>
      <c r="M18" s="50">
        <v>0</v>
      </c>
      <c r="N18" s="20">
        <f t="shared" si="12"/>
        <v>0</v>
      </c>
      <c r="O18" s="50">
        <v>0</v>
      </c>
      <c r="P18" s="15"/>
      <c r="Q18" s="46"/>
      <c r="R18" s="46"/>
    </row>
    <row r="19" spans="2:18" ht="28.15" customHeight="1">
      <c r="B19" s="22" t="s">
        <v>34</v>
      </c>
      <c r="C19" s="7"/>
      <c r="D19" s="48">
        <v>13</v>
      </c>
      <c r="E19" s="48">
        <v>19</v>
      </c>
      <c r="F19" s="21"/>
      <c r="G19" s="19">
        <f t="shared" si="9"/>
        <v>0</v>
      </c>
      <c r="H19" s="49">
        <v>0</v>
      </c>
      <c r="I19" s="19">
        <f t="shared" si="10"/>
        <v>1</v>
      </c>
      <c r="J19" s="49">
        <v>13</v>
      </c>
      <c r="K19" s="21"/>
      <c r="L19" s="20">
        <f t="shared" si="11"/>
        <v>0</v>
      </c>
      <c r="M19" s="50">
        <v>0</v>
      </c>
      <c r="N19" s="20">
        <f t="shared" si="12"/>
        <v>0</v>
      </c>
      <c r="O19" s="50">
        <v>0</v>
      </c>
      <c r="P19" s="15"/>
      <c r="Q19" s="46"/>
      <c r="R19" s="46"/>
    </row>
    <row r="20" spans="2:18" ht="28.15" customHeight="1">
      <c r="B20" s="22" t="s">
        <v>35</v>
      </c>
      <c r="C20" s="8"/>
      <c r="D20" s="48">
        <v>1</v>
      </c>
      <c r="E20" s="48">
        <v>0</v>
      </c>
      <c r="F20" s="21"/>
      <c r="G20" s="19">
        <f t="shared" si="9"/>
        <v>0</v>
      </c>
      <c r="H20" s="49">
        <v>0</v>
      </c>
      <c r="I20" s="19">
        <f t="shared" si="10"/>
        <v>0</v>
      </c>
      <c r="J20" s="49">
        <v>0</v>
      </c>
      <c r="K20" s="21"/>
      <c r="L20" s="20">
        <f t="shared" si="11"/>
        <v>0</v>
      </c>
      <c r="M20" s="50">
        <v>0</v>
      </c>
      <c r="N20" s="20">
        <f t="shared" si="12"/>
        <v>1</v>
      </c>
      <c r="O20" s="50">
        <v>1</v>
      </c>
      <c r="P20" s="15"/>
      <c r="Q20" s="46"/>
      <c r="R20" s="46"/>
    </row>
    <row r="21" spans="2:18" ht="28.15" customHeight="1">
      <c r="B21" s="22" t="s">
        <v>36</v>
      </c>
      <c r="C21" s="7"/>
      <c r="D21" s="48">
        <v>19</v>
      </c>
      <c r="E21" s="48">
        <v>30</v>
      </c>
      <c r="F21" s="21"/>
      <c r="G21" s="19">
        <f t="shared" si="9"/>
        <v>0</v>
      </c>
      <c r="H21" s="49">
        <v>0</v>
      </c>
      <c r="I21" s="19">
        <f t="shared" si="10"/>
        <v>0.26315789473684209</v>
      </c>
      <c r="J21" s="49">
        <v>5</v>
      </c>
      <c r="K21" s="21"/>
      <c r="L21" s="20">
        <f t="shared" si="11"/>
        <v>0.21052631578947367</v>
      </c>
      <c r="M21" s="50">
        <v>4</v>
      </c>
      <c r="N21" s="20">
        <f t="shared" si="12"/>
        <v>0.52631578947368418</v>
      </c>
      <c r="O21" s="50">
        <v>10</v>
      </c>
      <c r="P21" s="15"/>
      <c r="Q21" s="46"/>
      <c r="R21" s="46"/>
    </row>
    <row r="22" spans="2:18" ht="28.15" customHeight="1">
      <c r="B22" s="22" t="s">
        <v>37</v>
      </c>
      <c r="C22" s="7"/>
      <c r="D22" s="48">
        <v>29</v>
      </c>
      <c r="E22" s="48">
        <v>39</v>
      </c>
      <c r="F22" s="21"/>
      <c r="G22" s="19">
        <f t="shared" si="9"/>
        <v>0</v>
      </c>
      <c r="H22" s="49">
        <v>0</v>
      </c>
      <c r="I22" s="19">
        <f t="shared" si="10"/>
        <v>0.65517241379310343</v>
      </c>
      <c r="J22" s="49">
        <v>19</v>
      </c>
      <c r="K22" s="21"/>
      <c r="L22" s="20">
        <f t="shared" si="11"/>
        <v>0.17241379310344829</v>
      </c>
      <c r="M22" s="50">
        <v>5</v>
      </c>
      <c r="N22" s="20">
        <f t="shared" si="12"/>
        <v>0.17241379310344829</v>
      </c>
      <c r="O22" s="50">
        <v>5</v>
      </c>
      <c r="P22" s="15"/>
      <c r="Q22" s="46"/>
      <c r="R22" s="46"/>
    </row>
    <row r="23" spans="2:18" ht="28.15" customHeight="1">
      <c r="B23" s="22" t="s">
        <v>38</v>
      </c>
      <c r="C23" s="7"/>
      <c r="D23" s="48">
        <v>2470</v>
      </c>
      <c r="E23" s="48">
        <v>3099</v>
      </c>
      <c r="F23" s="21"/>
      <c r="G23" s="19">
        <f t="shared" si="9"/>
        <v>0</v>
      </c>
      <c r="H23" s="49">
        <v>0</v>
      </c>
      <c r="I23" s="19">
        <f t="shared" si="10"/>
        <v>0.58866396761133599</v>
      </c>
      <c r="J23" s="49">
        <v>1454</v>
      </c>
      <c r="K23" s="21"/>
      <c r="L23" s="20">
        <f t="shared" si="11"/>
        <v>0.14736842105263157</v>
      </c>
      <c r="M23" s="50">
        <v>364</v>
      </c>
      <c r="N23" s="20">
        <f t="shared" si="12"/>
        <v>0.26396761133603242</v>
      </c>
      <c r="O23" s="50">
        <v>652</v>
      </c>
      <c r="P23" s="15"/>
      <c r="Q23" s="46"/>
      <c r="R23" s="46"/>
    </row>
    <row r="24" spans="2:18" ht="28.15" customHeight="1">
      <c r="B24" s="22" t="s">
        <v>39</v>
      </c>
      <c r="C24" s="7"/>
      <c r="D24" s="48">
        <v>3310</v>
      </c>
      <c r="E24" s="48">
        <v>5263</v>
      </c>
      <c r="F24" s="21"/>
      <c r="G24" s="19">
        <f t="shared" si="9"/>
        <v>0</v>
      </c>
      <c r="H24" s="49">
        <v>0</v>
      </c>
      <c r="I24" s="19">
        <f t="shared" si="10"/>
        <v>0.6238670694864048</v>
      </c>
      <c r="J24" s="49">
        <v>2065</v>
      </c>
      <c r="K24" s="21"/>
      <c r="L24" s="20">
        <f t="shared" si="11"/>
        <v>0.15407854984894259</v>
      </c>
      <c r="M24" s="50">
        <v>510</v>
      </c>
      <c r="N24" s="20">
        <f t="shared" si="12"/>
        <v>0.22205438066465258</v>
      </c>
      <c r="O24" s="50">
        <v>735</v>
      </c>
      <c r="P24" s="15"/>
      <c r="Q24" s="46"/>
      <c r="R24" s="46"/>
    </row>
    <row r="25" spans="2:18" ht="28.15" customHeight="1">
      <c r="B25" s="22" t="s">
        <v>40</v>
      </c>
      <c r="C25" s="8"/>
      <c r="D25" s="48">
        <v>58</v>
      </c>
      <c r="E25" s="48">
        <v>37</v>
      </c>
      <c r="F25" s="21"/>
      <c r="G25" s="19">
        <f t="shared" si="9"/>
        <v>0</v>
      </c>
      <c r="H25" s="49">
        <v>0</v>
      </c>
      <c r="I25" s="19">
        <f t="shared" si="10"/>
        <v>0.27586206896551724</v>
      </c>
      <c r="J25" s="49">
        <v>16</v>
      </c>
      <c r="K25" s="21"/>
      <c r="L25" s="20">
        <f t="shared" si="11"/>
        <v>0.1206896551724138</v>
      </c>
      <c r="M25" s="50">
        <v>7</v>
      </c>
      <c r="N25" s="20">
        <f t="shared" si="12"/>
        <v>0.60344827586206895</v>
      </c>
      <c r="O25" s="50">
        <v>35</v>
      </c>
      <c r="P25" s="15"/>
      <c r="Q25" s="46"/>
      <c r="R25" s="46"/>
    </row>
    <row r="26" spans="2:18" ht="28.15" customHeight="1">
      <c r="B26" s="22" t="s">
        <v>41</v>
      </c>
      <c r="C26" s="7"/>
      <c r="D26" s="48">
        <v>62</v>
      </c>
      <c r="E26" s="48">
        <v>81</v>
      </c>
      <c r="F26" s="21"/>
      <c r="G26" s="19">
        <f t="shared" si="9"/>
        <v>0</v>
      </c>
      <c r="H26" s="49">
        <v>0</v>
      </c>
      <c r="I26" s="19">
        <f t="shared" si="10"/>
        <v>0.75806451612903225</v>
      </c>
      <c r="J26" s="49">
        <v>47</v>
      </c>
      <c r="K26" s="21"/>
      <c r="L26" s="20">
        <f t="shared" si="11"/>
        <v>0.11290322580645161</v>
      </c>
      <c r="M26" s="50">
        <v>7</v>
      </c>
      <c r="N26" s="20">
        <f t="shared" si="12"/>
        <v>0.12903225806451613</v>
      </c>
      <c r="O26" s="50">
        <v>8</v>
      </c>
      <c r="P26" s="15"/>
      <c r="Q26" s="46"/>
      <c r="R26" s="46"/>
    </row>
    <row r="27" spans="2:18" ht="28.15" customHeight="1">
      <c r="B27" s="22" t="s">
        <v>42</v>
      </c>
      <c r="C27" s="7"/>
      <c r="D27" s="48">
        <v>28</v>
      </c>
      <c r="E27" s="48">
        <v>63</v>
      </c>
      <c r="F27" s="21"/>
      <c r="G27" s="19">
        <f t="shared" si="9"/>
        <v>0</v>
      </c>
      <c r="H27" s="49">
        <v>0</v>
      </c>
      <c r="I27" s="19">
        <f t="shared" si="10"/>
        <v>0.75</v>
      </c>
      <c r="J27" s="49">
        <v>21</v>
      </c>
      <c r="K27" s="21"/>
      <c r="L27" s="20">
        <f t="shared" si="11"/>
        <v>0.17857142857142858</v>
      </c>
      <c r="M27" s="50">
        <v>5</v>
      </c>
      <c r="N27" s="20">
        <f t="shared" si="12"/>
        <v>7.1428571428571425E-2</v>
      </c>
      <c r="O27" s="50">
        <v>2</v>
      </c>
      <c r="P27" s="15"/>
      <c r="Q27" s="46"/>
      <c r="R27" s="46"/>
    </row>
    <row r="28" spans="2:18" ht="28.15" customHeight="1">
      <c r="B28" s="22" t="s">
        <v>43</v>
      </c>
      <c r="C28" s="7"/>
      <c r="D28" s="48">
        <v>604</v>
      </c>
      <c r="E28" s="48">
        <v>515</v>
      </c>
      <c r="F28" s="21"/>
      <c r="G28" s="19">
        <f t="shared" si="5"/>
        <v>0</v>
      </c>
      <c r="H28" s="49">
        <v>0</v>
      </c>
      <c r="I28" s="19">
        <f t="shared" si="6"/>
        <v>0.35430463576158938</v>
      </c>
      <c r="J28" s="49">
        <v>214</v>
      </c>
      <c r="K28" s="21"/>
      <c r="L28" s="20">
        <f t="shared" si="7"/>
        <v>0.14735099337748345</v>
      </c>
      <c r="M28" s="50">
        <v>89</v>
      </c>
      <c r="N28" s="20">
        <f t="shared" si="8"/>
        <v>0.49834437086092714</v>
      </c>
      <c r="O28" s="50">
        <v>301</v>
      </c>
      <c r="P28" s="15"/>
      <c r="Q28" s="46"/>
      <c r="R28" s="46"/>
    </row>
    <row r="29" spans="2:18" ht="28.15" customHeight="1">
      <c r="B29" s="22" t="s">
        <v>44</v>
      </c>
      <c r="C29" s="8"/>
      <c r="D29" s="48">
        <v>31</v>
      </c>
      <c r="E29" s="48">
        <v>53</v>
      </c>
      <c r="F29" s="21"/>
      <c r="G29" s="19">
        <f t="shared" si="5"/>
        <v>0.32258064516129031</v>
      </c>
      <c r="H29" s="49">
        <v>10</v>
      </c>
      <c r="I29" s="19">
        <f t="shared" si="6"/>
        <v>0.19354838709677419</v>
      </c>
      <c r="J29" s="49">
        <v>6</v>
      </c>
      <c r="K29" s="21"/>
      <c r="L29" s="20">
        <f t="shared" si="7"/>
        <v>0.19354838709677419</v>
      </c>
      <c r="M29" s="50">
        <v>6</v>
      </c>
      <c r="N29" s="20">
        <f t="shared" si="8"/>
        <v>0.29032258064516131</v>
      </c>
      <c r="O29" s="50">
        <v>9</v>
      </c>
      <c r="P29" s="15"/>
      <c r="Q29" s="46"/>
      <c r="R29" s="46"/>
    </row>
    <row r="30" spans="2:18" ht="28.15" customHeight="1">
      <c r="B30" s="22" t="s">
        <v>45</v>
      </c>
      <c r="C30" s="7"/>
      <c r="D30" s="48">
        <v>17</v>
      </c>
      <c r="E30" s="48">
        <v>17</v>
      </c>
      <c r="F30" s="21"/>
      <c r="G30" s="19">
        <f t="shared" si="5"/>
        <v>0</v>
      </c>
      <c r="H30" s="49">
        <v>0</v>
      </c>
      <c r="I30" s="19">
        <f t="shared" si="6"/>
        <v>0.52941176470588236</v>
      </c>
      <c r="J30" s="49">
        <v>9</v>
      </c>
      <c r="K30" s="21"/>
      <c r="L30" s="20">
        <f t="shared" si="7"/>
        <v>0.11764705882352941</v>
      </c>
      <c r="M30" s="50">
        <v>2</v>
      </c>
      <c r="N30" s="20">
        <f t="shared" si="8"/>
        <v>0.35294117647058826</v>
      </c>
      <c r="O30" s="50">
        <v>6</v>
      </c>
      <c r="P30" s="15"/>
      <c r="Q30" s="46"/>
      <c r="R30" s="46"/>
    </row>
    <row r="31" spans="2:18" ht="28.15" customHeight="1">
      <c r="B31" s="22" t="s">
        <v>46</v>
      </c>
      <c r="C31" s="7"/>
      <c r="D31" s="48">
        <v>450</v>
      </c>
      <c r="E31" s="48">
        <v>348</v>
      </c>
      <c r="F31" s="21"/>
      <c r="G31" s="19">
        <f t="shared" si="5"/>
        <v>0</v>
      </c>
      <c r="H31" s="49">
        <v>0</v>
      </c>
      <c r="I31" s="19">
        <f t="shared" si="6"/>
        <v>0.37333333333333335</v>
      </c>
      <c r="J31" s="49">
        <v>168</v>
      </c>
      <c r="K31" s="21"/>
      <c r="L31" s="20">
        <f t="shared" si="7"/>
        <v>9.555555555555556E-2</v>
      </c>
      <c r="M31" s="50">
        <v>43</v>
      </c>
      <c r="N31" s="20">
        <f t="shared" si="8"/>
        <v>0.53111111111111109</v>
      </c>
      <c r="O31" s="50">
        <v>239</v>
      </c>
      <c r="P31" s="15"/>
      <c r="Q31" s="46"/>
      <c r="R31" s="46"/>
    </row>
    <row r="32" spans="2:18" ht="28.15" customHeight="1">
      <c r="B32" s="22" t="s">
        <v>47</v>
      </c>
      <c r="C32" s="7"/>
      <c r="D32" s="48">
        <v>163</v>
      </c>
      <c r="E32" s="48">
        <v>218</v>
      </c>
      <c r="F32" s="21"/>
      <c r="G32" s="19">
        <f t="shared" si="5"/>
        <v>0</v>
      </c>
      <c r="H32" s="49">
        <v>0</v>
      </c>
      <c r="I32" s="19">
        <f t="shared" si="6"/>
        <v>0.50920245398773001</v>
      </c>
      <c r="J32" s="49">
        <v>83</v>
      </c>
      <c r="K32" s="21"/>
      <c r="L32" s="20">
        <f t="shared" si="7"/>
        <v>0.12269938650306748</v>
      </c>
      <c r="M32" s="50">
        <v>20</v>
      </c>
      <c r="N32" s="20">
        <f t="shared" si="8"/>
        <v>0.36809815950920244</v>
      </c>
      <c r="O32" s="50">
        <v>60</v>
      </c>
      <c r="P32" s="15"/>
      <c r="Q32" s="46"/>
      <c r="R32" s="46"/>
    </row>
    <row r="33" spans="2:18" ht="28.15" customHeight="1">
      <c r="B33" s="22" t="s">
        <v>48</v>
      </c>
      <c r="C33" s="7"/>
      <c r="D33" s="48">
        <v>4</v>
      </c>
      <c r="E33" s="48">
        <v>4</v>
      </c>
      <c r="F33" s="21"/>
      <c r="G33" s="19">
        <f t="shared" si="5"/>
        <v>0</v>
      </c>
      <c r="H33" s="49">
        <v>0</v>
      </c>
      <c r="I33" s="19">
        <f t="shared" si="6"/>
        <v>0.25</v>
      </c>
      <c r="J33" s="49">
        <v>1</v>
      </c>
      <c r="K33" s="21"/>
      <c r="L33" s="20">
        <f t="shared" si="7"/>
        <v>0</v>
      </c>
      <c r="M33" s="50">
        <v>0</v>
      </c>
      <c r="N33" s="20">
        <f t="shared" si="8"/>
        <v>0.75</v>
      </c>
      <c r="O33" s="50">
        <v>3</v>
      </c>
      <c r="P33" s="15"/>
      <c r="Q33" s="46"/>
      <c r="R33" s="46"/>
    </row>
    <row r="34" spans="2:18" ht="28.15" customHeight="1">
      <c r="B34" s="22" t="s">
        <v>49</v>
      </c>
      <c r="C34" s="8"/>
      <c r="D34" s="48">
        <v>11</v>
      </c>
      <c r="E34" s="48">
        <v>15</v>
      </c>
      <c r="F34" s="21"/>
      <c r="G34" s="19">
        <f t="shared" si="5"/>
        <v>0</v>
      </c>
      <c r="H34" s="49">
        <v>0</v>
      </c>
      <c r="I34" s="19">
        <f t="shared" si="6"/>
        <v>0.63636363636363635</v>
      </c>
      <c r="J34" s="49">
        <v>7</v>
      </c>
      <c r="K34" s="21"/>
      <c r="L34" s="20">
        <f t="shared" si="7"/>
        <v>0.18181818181818182</v>
      </c>
      <c r="M34" s="50">
        <v>2</v>
      </c>
      <c r="N34" s="20">
        <f t="shared" si="8"/>
        <v>0.18181818181818182</v>
      </c>
      <c r="O34" s="50">
        <v>2</v>
      </c>
      <c r="P34" s="15"/>
      <c r="Q34" s="46"/>
      <c r="R34" s="46"/>
    </row>
    <row r="35" spans="2:18" ht="28.15" customHeight="1">
      <c r="B35" s="22" t="s">
        <v>50</v>
      </c>
      <c r="C35" s="7"/>
      <c r="D35" s="48">
        <v>34</v>
      </c>
      <c r="E35" s="48">
        <v>132</v>
      </c>
      <c r="F35" s="21"/>
      <c r="G35" s="19">
        <f t="shared" si="5"/>
        <v>0.58823529411764708</v>
      </c>
      <c r="H35" s="49">
        <v>20</v>
      </c>
      <c r="I35" s="19">
        <f t="shared" si="6"/>
        <v>0.17647058823529413</v>
      </c>
      <c r="J35" s="49">
        <v>6</v>
      </c>
      <c r="K35" s="21"/>
      <c r="L35" s="20">
        <f t="shared" si="7"/>
        <v>0.14705882352941177</v>
      </c>
      <c r="M35" s="50">
        <v>5</v>
      </c>
      <c r="N35" s="20">
        <f t="shared" si="8"/>
        <v>8.8235294117647065E-2</v>
      </c>
      <c r="O35" s="50">
        <v>3</v>
      </c>
      <c r="P35" s="15"/>
      <c r="Q35" s="46"/>
      <c r="R35" s="46"/>
    </row>
    <row r="36" spans="2:18" ht="28.15" customHeight="1">
      <c r="B36" s="22" t="s">
        <v>51</v>
      </c>
      <c r="C36" s="7"/>
      <c r="D36" s="48">
        <v>21</v>
      </c>
      <c r="E36" s="48">
        <v>25</v>
      </c>
      <c r="F36" s="21"/>
      <c r="G36" s="19">
        <f t="shared" si="5"/>
        <v>0</v>
      </c>
      <c r="H36" s="49">
        <v>0</v>
      </c>
      <c r="I36" s="19">
        <f t="shared" si="6"/>
        <v>0.76190476190476186</v>
      </c>
      <c r="J36" s="49">
        <v>16</v>
      </c>
      <c r="K36" s="21"/>
      <c r="L36" s="20">
        <f t="shared" si="7"/>
        <v>0</v>
      </c>
      <c r="M36" s="50">
        <v>0</v>
      </c>
      <c r="N36" s="20">
        <f t="shared" si="8"/>
        <v>0.23809523809523808</v>
      </c>
      <c r="O36" s="50">
        <v>5</v>
      </c>
      <c r="P36" s="15"/>
      <c r="Q36" s="46"/>
      <c r="R36" s="46"/>
    </row>
    <row r="37" spans="2:18" ht="28.15" customHeight="1">
      <c r="B37" s="22" t="s">
        <v>52</v>
      </c>
      <c r="C37" s="7"/>
      <c r="D37" s="48">
        <v>128</v>
      </c>
      <c r="E37" s="48">
        <v>212</v>
      </c>
      <c r="F37" s="21"/>
      <c r="G37" s="19">
        <f t="shared" si="5"/>
        <v>0</v>
      </c>
      <c r="H37" s="49">
        <v>0</v>
      </c>
      <c r="I37" s="19">
        <f t="shared" si="6"/>
        <v>0.7578125</v>
      </c>
      <c r="J37" s="49">
        <v>97</v>
      </c>
      <c r="K37" s="21"/>
      <c r="L37" s="20">
        <f t="shared" si="7"/>
        <v>0.1640625</v>
      </c>
      <c r="M37" s="50">
        <v>21</v>
      </c>
      <c r="N37" s="20">
        <f t="shared" si="8"/>
        <v>7.8125E-2</v>
      </c>
      <c r="O37" s="50">
        <v>10</v>
      </c>
      <c r="P37" s="15"/>
      <c r="Q37" s="46"/>
      <c r="R37" s="46"/>
    </row>
    <row r="38" spans="2:18" ht="28.15" customHeight="1">
      <c r="B38" s="22" t="s">
        <v>53</v>
      </c>
      <c r="C38" s="7"/>
      <c r="D38" s="48">
        <v>1</v>
      </c>
      <c r="E38" s="48">
        <v>1</v>
      </c>
      <c r="F38" s="21"/>
      <c r="G38" s="19">
        <f t="shared" si="5"/>
        <v>0</v>
      </c>
      <c r="H38" s="49">
        <v>0</v>
      </c>
      <c r="I38" s="19">
        <f t="shared" si="6"/>
        <v>0</v>
      </c>
      <c r="J38" s="49">
        <v>0</v>
      </c>
      <c r="K38" s="21"/>
      <c r="L38" s="20">
        <f t="shared" si="7"/>
        <v>0</v>
      </c>
      <c r="M38" s="50">
        <v>0</v>
      </c>
      <c r="N38" s="20">
        <f t="shared" si="8"/>
        <v>1</v>
      </c>
      <c r="O38" s="50">
        <v>1</v>
      </c>
      <c r="P38" s="15"/>
      <c r="Q38" s="46"/>
      <c r="R38" s="46"/>
    </row>
    <row r="39" spans="2:18" ht="28.15" customHeight="1">
      <c r="B39" s="22" t="s">
        <v>54</v>
      </c>
      <c r="C39" s="8"/>
      <c r="D39" s="48">
        <v>200</v>
      </c>
      <c r="E39" s="48">
        <v>228</v>
      </c>
      <c r="F39" s="21"/>
      <c r="G39" s="19">
        <f t="shared" si="5"/>
        <v>5.0000000000000001E-3</v>
      </c>
      <c r="H39" s="49">
        <v>1</v>
      </c>
      <c r="I39" s="19">
        <f t="shared" si="6"/>
        <v>0.61</v>
      </c>
      <c r="J39" s="49">
        <v>122</v>
      </c>
      <c r="K39" s="21"/>
      <c r="L39" s="20">
        <f t="shared" si="7"/>
        <v>0.23499999999999999</v>
      </c>
      <c r="M39" s="50">
        <v>47</v>
      </c>
      <c r="N39" s="20">
        <f t="shared" si="8"/>
        <v>0.15</v>
      </c>
      <c r="O39" s="50">
        <v>30</v>
      </c>
      <c r="P39" s="15"/>
      <c r="Q39" s="46"/>
      <c r="R39" s="46"/>
    </row>
    <row r="40" spans="2:18" ht="28.15" customHeight="1">
      <c r="B40" s="22" t="s">
        <v>55</v>
      </c>
      <c r="C40" s="7"/>
      <c r="D40" s="48">
        <v>21</v>
      </c>
      <c r="E40" s="48">
        <v>33</v>
      </c>
      <c r="F40" s="21"/>
      <c r="G40" s="19">
        <f t="shared" si="1"/>
        <v>0</v>
      </c>
      <c r="H40" s="49">
        <v>0</v>
      </c>
      <c r="I40" s="19">
        <f t="shared" si="2"/>
        <v>0.61904761904761907</v>
      </c>
      <c r="J40" s="49">
        <v>13</v>
      </c>
      <c r="K40" s="21"/>
      <c r="L40" s="20">
        <f t="shared" si="3"/>
        <v>9.5238095238095233E-2</v>
      </c>
      <c r="M40" s="50">
        <v>2</v>
      </c>
      <c r="N40" s="20">
        <f t="shared" si="4"/>
        <v>0.2857142857142857</v>
      </c>
      <c r="O40" s="50">
        <v>6</v>
      </c>
      <c r="P40" s="15"/>
      <c r="Q40" s="46"/>
      <c r="R40" s="46"/>
    </row>
    <row r="41" spans="2:18" ht="28.15" customHeight="1">
      <c r="B41" s="22" t="s">
        <v>56</v>
      </c>
      <c r="C41" s="7"/>
      <c r="D41" s="48">
        <v>116</v>
      </c>
      <c r="E41" s="48">
        <v>438</v>
      </c>
      <c r="F41" s="21"/>
      <c r="G41" s="19">
        <f t="shared" si="1"/>
        <v>0</v>
      </c>
      <c r="H41" s="49">
        <v>0</v>
      </c>
      <c r="I41" s="19">
        <f t="shared" si="2"/>
        <v>0.63793103448275867</v>
      </c>
      <c r="J41" s="49">
        <v>74</v>
      </c>
      <c r="K41" s="21"/>
      <c r="L41" s="20">
        <f t="shared" si="3"/>
        <v>0.1206896551724138</v>
      </c>
      <c r="M41" s="50">
        <v>14</v>
      </c>
      <c r="N41" s="20">
        <f t="shared" si="4"/>
        <v>0.2413793103448276</v>
      </c>
      <c r="O41" s="50">
        <v>28</v>
      </c>
      <c r="P41" s="15"/>
      <c r="Q41" s="46"/>
      <c r="R41" s="46"/>
    </row>
    <row r="42" spans="2:18" ht="28.15" customHeight="1">
      <c r="B42" s="22" t="s">
        <v>57</v>
      </c>
      <c r="C42" s="7"/>
      <c r="D42" s="48">
        <v>1</v>
      </c>
      <c r="E42" s="48">
        <v>1</v>
      </c>
      <c r="F42" s="21"/>
      <c r="G42" s="19">
        <f t="shared" si="1"/>
        <v>0</v>
      </c>
      <c r="H42" s="49">
        <v>0</v>
      </c>
      <c r="I42" s="19">
        <f t="shared" si="2"/>
        <v>1</v>
      </c>
      <c r="J42" s="49">
        <v>1</v>
      </c>
      <c r="K42" s="21"/>
      <c r="L42" s="20">
        <f t="shared" si="3"/>
        <v>0</v>
      </c>
      <c r="M42" s="50">
        <v>0</v>
      </c>
      <c r="N42" s="20">
        <f t="shared" si="4"/>
        <v>0</v>
      </c>
      <c r="O42" s="50">
        <v>0</v>
      </c>
      <c r="P42" s="15"/>
      <c r="Q42" s="46"/>
      <c r="R42" s="46"/>
    </row>
    <row r="43" spans="2:18" ht="28.15" customHeight="1">
      <c r="B43" s="22" t="s">
        <v>58</v>
      </c>
      <c r="C43" s="7"/>
      <c r="D43" s="48">
        <v>4</v>
      </c>
      <c r="E43" s="48">
        <v>6</v>
      </c>
      <c r="F43" s="21"/>
      <c r="G43" s="19">
        <f t="shared" si="1"/>
        <v>0</v>
      </c>
      <c r="H43" s="49">
        <v>0</v>
      </c>
      <c r="I43" s="19">
        <f t="shared" si="2"/>
        <v>0.75</v>
      </c>
      <c r="J43" s="49">
        <v>3</v>
      </c>
      <c r="K43" s="21"/>
      <c r="L43" s="20">
        <f t="shared" si="3"/>
        <v>0.25</v>
      </c>
      <c r="M43" s="50">
        <v>1</v>
      </c>
      <c r="N43" s="20">
        <f t="shared" si="4"/>
        <v>0</v>
      </c>
      <c r="O43" s="50">
        <v>0</v>
      </c>
      <c r="P43" s="15"/>
      <c r="Q43" s="46"/>
      <c r="R43" s="46"/>
    </row>
    <row r="44" spans="2:18" ht="28.15" customHeight="1">
      <c r="B44" s="22" t="s">
        <v>59</v>
      </c>
      <c r="C44" s="8"/>
      <c r="D44" s="48">
        <v>94</v>
      </c>
      <c r="E44" s="48">
        <v>96</v>
      </c>
      <c r="F44" s="21"/>
      <c r="G44" s="19">
        <f t="shared" si="1"/>
        <v>0</v>
      </c>
      <c r="H44" s="49">
        <v>0</v>
      </c>
      <c r="I44" s="19">
        <f t="shared" si="2"/>
        <v>0.41489361702127658</v>
      </c>
      <c r="J44" s="49">
        <v>39</v>
      </c>
      <c r="K44" s="21"/>
      <c r="L44" s="20">
        <f t="shared" si="3"/>
        <v>0.10638297872340426</v>
      </c>
      <c r="M44" s="50">
        <v>10</v>
      </c>
      <c r="N44" s="20">
        <f t="shared" si="4"/>
        <v>0.47872340425531917</v>
      </c>
      <c r="O44" s="50">
        <v>45</v>
      </c>
      <c r="P44" s="15"/>
      <c r="Q44" s="46"/>
      <c r="R44" s="46"/>
    </row>
    <row r="45" spans="2:18" ht="28.15" customHeight="1">
      <c r="B45" s="22" t="s">
        <v>60</v>
      </c>
      <c r="C45" s="7"/>
      <c r="D45" s="48">
        <v>429</v>
      </c>
      <c r="E45" s="48">
        <v>364</v>
      </c>
      <c r="F45" s="21"/>
      <c r="G45" s="19">
        <f t="shared" ref="G45:G49" si="13">H45/D45</f>
        <v>0</v>
      </c>
      <c r="H45" s="49">
        <v>0</v>
      </c>
      <c r="I45" s="19">
        <f t="shared" ref="I45:I49" si="14">J45/D45</f>
        <v>0.55944055944055948</v>
      </c>
      <c r="J45" s="49">
        <v>240</v>
      </c>
      <c r="K45" s="21"/>
      <c r="L45" s="20">
        <f t="shared" ref="L45:L49" si="15">M45/D45</f>
        <v>0.11888111888111888</v>
      </c>
      <c r="M45" s="50">
        <v>51</v>
      </c>
      <c r="N45" s="20">
        <f t="shared" ref="N45:N49" si="16">O45/D45</f>
        <v>0.32167832167832167</v>
      </c>
      <c r="O45" s="50">
        <v>138</v>
      </c>
      <c r="P45" s="15"/>
      <c r="Q45" s="46"/>
      <c r="R45" s="46"/>
    </row>
    <row r="46" spans="2:18" ht="28.15" customHeight="1">
      <c r="B46" s="22" t="s">
        <v>61</v>
      </c>
      <c r="C46" s="7"/>
      <c r="D46" s="48">
        <v>1</v>
      </c>
      <c r="E46" s="48">
        <v>4</v>
      </c>
      <c r="F46" s="21"/>
      <c r="G46" s="19">
        <f t="shared" si="13"/>
        <v>0</v>
      </c>
      <c r="H46" s="49">
        <v>0</v>
      </c>
      <c r="I46" s="19">
        <f t="shared" si="14"/>
        <v>0</v>
      </c>
      <c r="J46" s="49">
        <v>0</v>
      </c>
      <c r="K46" s="21"/>
      <c r="L46" s="20">
        <f t="shared" si="15"/>
        <v>0</v>
      </c>
      <c r="M46" s="50">
        <v>0</v>
      </c>
      <c r="N46" s="20">
        <f t="shared" si="16"/>
        <v>1</v>
      </c>
      <c r="O46" s="50">
        <v>1</v>
      </c>
      <c r="P46" s="15"/>
      <c r="Q46" s="46"/>
      <c r="R46" s="46"/>
    </row>
    <row r="47" spans="2:18" ht="28.15" customHeight="1">
      <c r="B47" s="22" t="s">
        <v>62</v>
      </c>
      <c r="C47" s="7"/>
      <c r="D47" s="48">
        <v>2</v>
      </c>
      <c r="E47" s="48">
        <v>2</v>
      </c>
      <c r="F47" s="21"/>
      <c r="G47" s="19">
        <f t="shared" si="13"/>
        <v>0</v>
      </c>
      <c r="H47" s="49">
        <v>0</v>
      </c>
      <c r="I47" s="19">
        <f t="shared" si="14"/>
        <v>0</v>
      </c>
      <c r="J47" s="49">
        <v>0</v>
      </c>
      <c r="K47" s="21"/>
      <c r="L47" s="20">
        <f t="shared" si="15"/>
        <v>0</v>
      </c>
      <c r="M47" s="50">
        <v>0</v>
      </c>
      <c r="N47" s="20">
        <f t="shared" si="16"/>
        <v>1</v>
      </c>
      <c r="O47" s="50">
        <v>2</v>
      </c>
      <c r="P47" s="15"/>
      <c r="Q47" s="46"/>
      <c r="R47" s="46"/>
    </row>
    <row r="48" spans="2:18" ht="28.15" customHeight="1">
      <c r="B48" s="22" t="s">
        <v>63</v>
      </c>
      <c r="C48" s="7"/>
      <c r="D48" s="48">
        <v>134</v>
      </c>
      <c r="E48" s="48">
        <v>90</v>
      </c>
      <c r="F48" s="21"/>
      <c r="G48" s="19">
        <f t="shared" si="13"/>
        <v>0</v>
      </c>
      <c r="H48" s="49">
        <v>0</v>
      </c>
      <c r="I48" s="19">
        <f t="shared" si="14"/>
        <v>0.37313432835820898</v>
      </c>
      <c r="J48" s="49">
        <v>50</v>
      </c>
      <c r="K48" s="21"/>
      <c r="L48" s="20">
        <f t="shared" si="15"/>
        <v>8.9552238805970144E-2</v>
      </c>
      <c r="M48" s="50">
        <v>12</v>
      </c>
      <c r="N48" s="20">
        <f t="shared" si="16"/>
        <v>0.53731343283582089</v>
      </c>
      <c r="O48" s="50">
        <v>72</v>
      </c>
      <c r="P48" s="15"/>
      <c r="Q48" s="46"/>
      <c r="R48" s="46"/>
    </row>
    <row r="49" spans="2:18" ht="28.15" customHeight="1">
      <c r="B49" s="22" t="s">
        <v>64</v>
      </c>
      <c r="C49" s="8"/>
      <c r="D49" s="48">
        <v>2</v>
      </c>
      <c r="E49" s="48">
        <v>9</v>
      </c>
      <c r="F49" s="21"/>
      <c r="G49" s="19">
        <f t="shared" si="13"/>
        <v>0</v>
      </c>
      <c r="H49" s="49">
        <v>0</v>
      </c>
      <c r="I49" s="19">
        <f t="shared" si="14"/>
        <v>0.5</v>
      </c>
      <c r="J49" s="49">
        <v>1</v>
      </c>
      <c r="K49" s="21"/>
      <c r="L49" s="20">
        <f t="shared" si="15"/>
        <v>0</v>
      </c>
      <c r="M49" s="50">
        <v>0</v>
      </c>
      <c r="N49" s="20">
        <f t="shared" si="16"/>
        <v>0.5</v>
      </c>
      <c r="O49" s="50">
        <v>1</v>
      </c>
      <c r="P49" s="15"/>
      <c r="Q49" s="46"/>
      <c r="R49" s="46"/>
    </row>
    <row r="50" spans="2:18" ht="28.15" customHeight="1">
      <c r="B50" s="22" t="s">
        <v>65</v>
      </c>
      <c r="C50" s="7"/>
      <c r="D50" s="48">
        <v>1</v>
      </c>
      <c r="E50" s="48">
        <v>1</v>
      </c>
      <c r="F50" s="21"/>
      <c r="G50" s="19">
        <f t="shared" si="1"/>
        <v>0</v>
      </c>
      <c r="H50" s="49">
        <v>0</v>
      </c>
      <c r="I50" s="19">
        <f t="shared" si="2"/>
        <v>0</v>
      </c>
      <c r="J50" s="49">
        <v>0</v>
      </c>
      <c r="K50" s="21"/>
      <c r="L50" s="20">
        <f t="shared" si="3"/>
        <v>0</v>
      </c>
      <c r="M50" s="50">
        <v>0</v>
      </c>
      <c r="N50" s="20">
        <f t="shared" si="4"/>
        <v>1</v>
      </c>
      <c r="O50" s="50">
        <v>1</v>
      </c>
      <c r="P50" s="15"/>
      <c r="Q50" s="46"/>
      <c r="R50" s="46"/>
    </row>
    <row r="51" spans="2:18" ht="28.15" customHeight="1">
      <c r="B51" s="22" t="s">
        <v>66</v>
      </c>
      <c r="C51" s="7"/>
      <c r="D51" s="48">
        <v>94</v>
      </c>
      <c r="E51" s="48">
        <v>67</v>
      </c>
      <c r="F51" s="21"/>
      <c r="G51" s="19">
        <f t="shared" si="1"/>
        <v>0</v>
      </c>
      <c r="H51" s="49">
        <v>0</v>
      </c>
      <c r="I51" s="19">
        <f t="shared" si="2"/>
        <v>0.27659574468085107</v>
      </c>
      <c r="J51" s="49">
        <v>26</v>
      </c>
      <c r="K51" s="21"/>
      <c r="L51" s="20">
        <f t="shared" si="3"/>
        <v>7.4468085106382975E-2</v>
      </c>
      <c r="M51" s="50">
        <v>7</v>
      </c>
      <c r="N51" s="20">
        <f t="shared" si="4"/>
        <v>0.64893617021276595</v>
      </c>
      <c r="O51" s="50">
        <v>61</v>
      </c>
      <c r="P51" s="15"/>
      <c r="Q51" s="46"/>
      <c r="R51" s="46"/>
    </row>
    <row r="52" spans="2:18" ht="28.15" customHeight="1">
      <c r="B52" s="22" t="s">
        <v>67</v>
      </c>
      <c r="C52" s="7"/>
      <c r="D52" s="48">
        <v>525</v>
      </c>
      <c r="E52" s="48">
        <v>590</v>
      </c>
      <c r="F52" s="21"/>
      <c r="G52" s="19">
        <f t="shared" si="1"/>
        <v>0</v>
      </c>
      <c r="H52" s="49">
        <v>0</v>
      </c>
      <c r="I52" s="19">
        <f t="shared" si="2"/>
        <v>0.38476190476190475</v>
      </c>
      <c r="J52" s="49">
        <v>202</v>
      </c>
      <c r="K52" s="21"/>
      <c r="L52" s="20">
        <f t="shared" si="3"/>
        <v>0.11619047619047619</v>
      </c>
      <c r="M52" s="50">
        <v>61</v>
      </c>
      <c r="N52" s="20">
        <f t="shared" si="4"/>
        <v>0.49904761904761907</v>
      </c>
      <c r="O52" s="50">
        <v>262</v>
      </c>
      <c r="P52" s="15"/>
      <c r="Q52" s="46"/>
      <c r="R52" s="46"/>
    </row>
    <row r="53" spans="2:18" ht="28.15" customHeight="1">
      <c r="B53" s="22" t="s">
        <v>68</v>
      </c>
      <c r="C53" s="7"/>
      <c r="D53" s="48">
        <v>266</v>
      </c>
      <c r="E53" s="48">
        <v>396</v>
      </c>
      <c r="F53" s="21"/>
      <c r="G53" s="19">
        <f t="shared" si="1"/>
        <v>0</v>
      </c>
      <c r="H53" s="49">
        <v>0</v>
      </c>
      <c r="I53" s="19">
        <f t="shared" si="2"/>
        <v>0.77067669172932329</v>
      </c>
      <c r="J53" s="49">
        <v>205</v>
      </c>
      <c r="K53" s="21"/>
      <c r="L53" s="20">
        <f t="shared" si="3"/>
        <v>0.18421052631578946</v>
      </c>
      <c r="M53" s="50">
        <v>49</v>
      </c>
      <c r="N53" s="20">
        <f t="shared" si="4"/>
        <v>4.5112781954887216E-2</v>
      </c>
      <c r="O53" s="50">
        <v>12</v>
      </c>
      <c r="P53" s="15"/>
      <c r="Q53" s="46"/>
      <c r="R53" s="46"/>
    </row>
    <row r="54" spans="2:18" ht="28.15" customHeight="1">
      <c r="B54" s="22" t="s">
        <v>69</v>
      </c>
      <c r="C54" s="8"/>
      <c r="D54" s="48">
        <v>240</v>
      </c>
      <c r="E54" s="48">
        <v>319</v>
      </c>
      <c r="F54" s="21"/>
      <c r="G54" s="19">
        <f t="shared" si="1"/>
        <v>0</v>
      </c>
      <c r="H54" s="49">
        <v>0</v>
      </c>
      <c r="I54" s="19">
        <f t="shared" si="2"/>
        <v>0.42916666666666664</v>
      </c>
      <c r="J54" s="49">
        <v>103</v>
      </c>
      <c r="K54" s="21"/>
      <c r="L54" s="20">
        <f t="shared" si="3"/>
        <v>0.37916666666666665</v>
      </c>
      <c r="M54" s="50">
        <v>91</v>
      </c>
      <c r="N54" s="20">
        <f t="shared" si="4"/>
        <v>0.19166666666666668</v>
      </c>
      <c r="O54" s="50">
        <v>46</v>
      </c>
      <c r="P54" s="15"/>
      <c r="Q54" s="46"/>
      <c r="R54" s="46"/>
    </row>
    <row r="55" spans="2:18" ht="28.15" customHeight="1">
      <c r="B55" s="22" t="s">
        <v>70</v>
      </c>
      <c r="C55" s="8"/>
      <c r="D55" s="48">
        <v>289</v>
      </c>
      <c r="E55" s="48">
        <v>1654</v>
      </c>
      <c r="F55" s="21"/>
      <c r="G55" s="19">
        <f t="shared" si="1"/>
        <v>0</v>
      </c>
      <c r="H55" s="49">
        <v>0</v>
      </c>
      <c r="I55" s="19">
        <f t="shared" si="2"/>
        <v>0.40138408304498269</v>
      </c>
      <c r="J55" s="49">
        <v>116</v>
      </c>
      <c r="K55" s="21"/>
      <c r="L55" s="20">
        <f t="shared" si="3"/>
        <v>0.2837370242214533</v>
      </c>
      <c r="M55" s="50">
        <v>82</v>
      </c>
      <c r="N55" s="20">
        <f t="shared" si="4"/>
        <v>0.31487889273356401</v>
      </c>
      <c r="O55" s="50">
        <v>91</v>
      </c>
      <c r="P55" s="15"/>
      <c r="Q55" s="54" t="s">
        <v>19</v>
      </c>
      <c r="R55" s="54" t="s">
        <v>18</v>
      </c>
    </row>
    <row r="56" spans="2:18" ht="28.15" customHeight="1">
      <c r="B56" s="22" t="s">
        <v>71</v>
      </c>
      <c r="C56" s="8"/>
      <c r="D56" s="48">
        <v>1159</v>
      </c>
      <c r="E56" s="48">
        <v>1592</v>
      </c>
      <c r="F56" s="21"/>
      <c r="G56" s="19">
        <f t="shared" si="1"/>
        <v>0</v>
      </c>
      <c r="H56" s="49">
        <v>0</v>
      </c>
      <c r="I56" s="19">
        <f t="shared" si="2"/>
        <v>0.67817083692838653</v>
      </c>
      <c r="J56" s="49">
        <v>786</v>
      </c>
      <c r="K56" s="21"/>
      <c r="L56" s="20">
        <f t="shared" si="3"/>
        <v>0.11993097497842968</v>
      </c>
      <c r="M56" s="50">
        <v>139</v>
      </c>
      <c r="N56" s="20">
        <f t="shared" si="4"/>
        <v>0.20189818809318377</v>
      </c>
      <c r="O56" s="50">
        <v>234</v>
      </c>
      <c r="P56" s="15"/>
      <c r="Q56" s="55"/>
      <c r="R56" s="55"/>
    </row>
    <row r="57" spans="2:18" ht="28.15" customHeight="1">
      <c r="B57" s="22" t="s">
        <v>72</v>
      </c>
      <c r="C57" s="8"/>
      <c r="D57" s="48">
        <v>3312</v>
      </c>
      <c r="E57" s="48">
        <v>5974</v>
      </c>
      <c r="F57" s="21"/>
      <c r="G57" s="19">
        <f t="shared" si="1"/>
        <v>0</v>
      </c>
      <c r="H57" s="49">
        <v>0</v>
      </c>
      <c r="I57" s="19">
        <f t="shared" si="2"/>
        <v>0.7436594202898551</v>
      </c>
      <c r="J57" s="49">
        <v>2463</v>
      </c>
      <c r="K57" s="21"/>
      <c r="L57" s="20">
        <f t="shared" si="3"/>
        <v>0.16666666666666666</v>
      </c>
      <c r="M57" s="50">
        <v>552</v>
      </c>
      <c r="N57" s="20">
        <f t="shared" si="4"/>
        <v>8.9673913043478257E-2</v>
      </c>
      <c r="O57" s="50">
        <v>297</v>
      </c>
      <c r="P57" s="15"/>
      <c r="Q57" s="55"/>
      <c r="R57" s="55"/>
    </row>
    <row r="58" spans="2:18" ht="28.15" customHeight="1">
      <c r="B58" s="23" t="s">
        <v>15</v>
      </c>
      <c r="C58" s="8"/>
      <c r="D58" s="48">
        <v>4315</v>
      </c>
      <c r="E58" s="48">
        <v>12993</v>
      </c>
      <c r="F58" s="21"/>
      <c r="G58" s="19">
        <f t="shared" si="1"/>
        <v>0.15156431054461181</v>
      </c>
      <c r="H58" s="49">
        <v>654</v>
      </c>
      <c r="I58" s="19">
        <f t="shared" si="2"/>
        <v>0.55527230590961763</v>
      </c>
      <c r="J58" s="49">
        <v>2396</v>
      </c>
      <c r="K58" s="21"/>
      <c r="L58" s="20">
        <f t="shared" si="3"/>
        <v>0.1645422943221321</v>
      </c>
      <c r="M58" s="50">
        <v>710</v>
      </c>
      <c r="N58" s="20">
        <f t="shared" si="4"/>
        <v>0.12862108922363846</v>
      </c>
      <c r="O58" s="50">
        <v>555</v>
      </c>
      <c r="P58" s="15"/>
      <c r="Q58" s="53">
        <v>145</v>
      </c>
      <c r="R58" s="53">
        <v>1</v>
      </c>
    </row>
    <row r="59" spans="2:18">
      <c r="D59" s="6"/>
      <c r="E59" s="6"/>
      <c r="G59" s="6"/>
      <c r="H59" s="6"/>
      <c r="I59" s="6"/>
      <c r="J59" s="6"/>
      <c r="L59" s="6"/>
      <c r="M59" s="6"/>
      <c r="N59" s="6"/>
      <c r="O59" s="6"/>
    </row>
  </sheetData>
  <mergeCells count="9">
    <mergeCell ref="R55:R57"/>
    <mergeCell ref="Q55:Q57"/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I5 N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41451-7525-1144-91F6-76E608368C81}">
  <dimension ref="B1:P26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5" customFormat="1" ht="73.150000000000006" customHeight="1">
      <c r="B1" s="24" t="s">
        <v>17</v>
      </c>
      <c r="E1" s="26"/>
      <c r="F1" s="27"/>
      <c r="I1" s="27"/>
      <c r="J1" s="27"/>
      <c r="K1" s="27"/>
      <c r="L1" s="27"/>
      <c r="M1" s="27"/>
      <c r="N1" s="27"/>
      <c r="O1" s="27"/>
    </row>
    <row r="2" spans="2:16" s="38" customFormat="1" ht="52.15" customHeight="1">
      <c r="B2" s="37" t="s">
        <v>16</v>
      </c>
      <c r="E2" s="39"/>
      <c r="F2" s="40"/>
      <c r="G2" s="41"/>
      <c r="H2" s="41"/>
      <c r="I2" s="42"/>
      <c r="J2" s="42"/>
      <c r="K2" s="42"/>
      <c r="M2" s="42"/>
      <c r="N2" s="42"/>
      <c r="O2" s="42"/>
    </row>
    <row r="3" spans="2:16" s="5" customFormat="1" ht="39" customHeight="1">
      <c r="B3" s="17"/>
      <c r="C3" s="9"/>
      <c r="D3" s="56" t="s">
        <v>0</v>
      </c>
      <c r="E3" s="56"/>
      <c r="F3" s="11"/>
      <c r="G3" s="57" t="s">
        <v>1</v>
      </c>
      <c r="H3" s="57"/>
      <c r="I3" s="57"/>
      <c r="J3" s="57"/>
      <c r="K3" s="11"/>
      <c r="L3" s="58" t="s">
        <v>2</v>
      </c>
      <c r="M3" s="58"/>
      <c r="N3" s="58"/>
      <c r="O3" s="58"/>
      <c r="P3" s="13"/>
    </row>
    <row r="4" spans="2:16" s="3" customFormat="1" ht="82.15" customHeight="1">
      <c r="B4" s="2"/>
      <c r="C4" s="10"/>
      <c r="D4" s="16" t="s">
        <v>10</v>
      </c>
      <c r="E4" s="16" t="s">
        <v>4</v>
      </c>
      <c r="F4" s="12"/>
      <c r="G4" s="61" t="s">
        <v>11</v>
      </c>
      <c r="H4" s="62"/>
      <c r="I4" s="61" t="s">
        <v>12</v>
      </c>
      <c r="J4" s="62"/>
      <c r="K4" s="12"/>
      <c r="L4" s="60" t="s">
        <v>13</v>
      </c>
      <c r="M4" s="60"/>
      <c r="N4" s="60" t="s">
        <v>14</v>
      </c>
      <c r="O4" s="60"/>
      <c r="P4" s="14"/>
    </row>
    <row r="5" spans="2:16" s="36" customFormat="1" ht="28.15" customHeight="1">
      <c r="B5" s="43" t="s">
        <v>9</v>
      </c>
      <c r="C5" s="32"/>
      <c r="D5" s="51">
        <f t="shared" ref="D5" si="0">SUM(H5,J5,M5,O5)</f>
        <v>389</v>
      </c>
      <c r="E5" s="51">
        <f>SUM(E6:E26)</f>
        <v>527</v>
      </c>
      <c r="F5" s="33"/>
      <c r="G5" s="44">
        <f>(H5/D5)</f>
        <v>5.3984575835475578E-2</v>
      </c>
      <c r="H5" s="51">
        <f>SUM(H6:H26)</f>
        <v>21</v>
      </c>
      <c r="I5" s="44">
        <f>(J5/D5)</f>
        <v>0.45758354755784064</v>
      </c>
      <c r="J5" s="51">
        <f>SUM(J6:J26)</f>
        <v>178</v>
      </c>
      <c r="K5" s="34"/>
      <c r="L5" s="44">
        <f>(M5/D5)</f>
        <v>0.39845758354755784</v>
      </c>
      <c r="M5" s="51">
        <f>SUM(M6:M26)</f>
        <v>155</v>
      </c>
      <c r="N5" s="44">
        <f>(O5/D5)</f>
        <v>8.9974293059125965E-2</v>
      </c>
      <c r="O5" s="51">
        <f>SUM(O6:O26)</f>
        <v>35</v>
      </c>
      <c r="P5" s="35"/>
    </row>
    <row r="6" spans="2:16" ht="28.15" customHeight="1">
      <c r="B6" s="22" t="s">
        <v>21</v>
      </c>
      <c r="C6" s="7"/>
      <c r="D6" s="48">
        <v>1</v>
      </c>
      <c r="E6" s="48">
        <v>1</v>
      </c>
      <c r="F6" s="21"/>
      <c r="G6" s="19">
        <f t="shared" ref="G6:G26" si="1">H6/D6</f>
        <v>0</v>
      </c>
      <c r="H6" s="49">
        <v>0</v>
      </c>
      <c r="I6" s="19">
        <f t="shared" ref="I6:I26" si="2">J6/D6</f>
        <v>0</v>
      </c>
      <c r="J6" s="49">
        <v>0</v>
      </c>
      <c r="K6" s="21"/>
      <c r="L6" s="20">
        <f t="shared" ref="L6:L26" si="3">M6/D6</f>
        <v>0</v>
      </c>
      <c r="M6" s="50">
        <v>0</v>
      </c>
      <c r="N6" s="20">
        <f>O6/D6</f>
        <v>1</v>
      </c>
      <c r="O6" s="50">
        <v>1</v>
      </c>
      <c r="P6" s="15"/>
    </row>
    <row r="7" spans="2:16" ht="28.15" customHeight="1">
      <c r="B7" s="22" t="s">
        <v>22</v>
      </c>
      <c r="C7" s="7"/>
      <c r="D7" s="48">
        <v>4</v>
      </c>
      <c r="E7" s="48">
        <v>7</v>
      </c>
      <c r="F7" s="21"/>
      <c r="G7" s="19">
        <f t="shared" ref="G7:G15" si="4">H7/D7</f>
        <v>0</v>
      </c>
      <c r="H7" s="49">
        <v>0</v>
      </c>
      <c r="I7" s="19">
        <f t="shared" ref="I7:I15" si="5">J7/D7</f>
        <v>0.5</v>
      </c>
      <c r="J7" s="49">
        <v>2</v>
      </c>
      <c r="K7" s="21"/>
      <c r="L7" s="20">
        <f t="shared" ref="L7:L15" si="6">M7/D7</f>
        <v>0.25</v>
      </c>
      <c r="M7" s="50">
        <v>1</v>
      </c>
      <c r="N7" s="20">
        <f t="shared" ref="N7:N15" si="7">O7/D7</f>
        <v>0.25</v>
      </c>
      <c r="O7" s="50">
        <v>1</v>
      </c>
      <c r="P7" s="15"/>
    </row>
    <row r="8" spans="2:16" ht="28.15" customHeight="1">
      <c r="B8" s="22" t="s">
        <v>24</v>
      </c>
      <c r="C8" s="7"/>
      <c r="D8" s="48">
        <v>5</v>
      </c>
      <c r="E8" s="48">
        <v>5</v>
      </c>
      <c r="F8" s="21"/>
      <c r="G8" s="19">
        <f t="shared" si="4"/>
        <v>0</v>
      </c>
      <c r="H8" s="49">
        <v>0</v>
      </c>
      <c r="I8" s="19">
        <f t="shared" si="5"/>
        <v>1</v>
      </c>
      <c r="J8" s="49">
        <v>5</v>
      </c>
      <c r="K8" s="21"/>
      <c r="L8" s="20">
        <f t="shared" si="6"/>
        <v>0</v>
      </c>
      <c r="M8" s="50">
        <v>0</v>
      </c>
      <c r="N8" s="20">
        <f t="shared" si="7"/>
        <v>0</v>
      </c>
      <c r="O8" s="50">
        <v>0</v>
      </c>
      <c r="P8" s="15"/>
    </row>
    <row r="9" spans="2:16" ht="28.15" customHeight="1">
      <c r="B9" s="22" t="s">
        <v>25</v>
      </c>
      <c r="C9" s="7"/>
      <c r="D9" s="48">
        <v>1</v>
      </c>
      <c r="E9" s="48">
        <v>1</v>
      </c>
      <c r="F9" s="21"/>
      <c r="G9" s="19">
        <f t="shared" si="4"/>
        <v>0</v>
      </c>
      <c r="H9" s="49">
        <v>0</v>
      </c>
      <c r="I9" s="19">
        <f t="shared" si="5"/>
        <v>0</v>
      </c>
      <c r="J9" s="49">
        <v>0</v>
      </c>
      <c r="K9" s="21"/>
      <c r="L9" s="20">
        <f t="shared" si="6"/>
        <v>0</v>
      </c>
      <c r="M9" s="50">
        <v>0</v>
      </c>
      <c r="N9" s="20">
        <f t="shared" si="7"/>
        <v>1</v>
      </c>
      <c r="O9" s="50">
        <v>1</v>
      </c>
      <c r="P9" s="15"/>
    </row>
    <row r="10" spans="2:16" ht="28.15" customHeight="1">
      <c r="B10" s="22" t="s">
        <v>27</v>
      </c>
      <c r="C10" s="7"/>
      <c r="D10" s="48">
        <v>34</v>
      </c>
      <c r="E10" s="48">
        <v>47</v>
      </c>
      <c r="F10" s="21"/>
      <c r="G10" s="19">
        <f t="shared" si="4"/>
        <v>0</v>
      </c>
      <c r="H10" s="49">
        <v>0</v>
      </c>
      <c r="I10" s="19">
        <f t="shared" si="5"/>
        <v>0.73529411764705888</v>
      </c>
      <c r="J10" s="49">
        <v>25</v>
      </c>
      <c r="K10" s="21"/>
      <c r="L10" s="20">
        <f t="shared" si="6"/>
        <v>0.23529411764705882</v>
      </c>
      <c r="M10" s="50">
        <v>8</v>
      </c>
      <c r="N10" s="20">
        <f t="shared" si="7"/>
        <v>2.9411764705882353E-2</v>
      </c>
      <c r="O10" s="50">
        <v>1</v>
      </c>
      <c r="P10" s="15"/>
    </row>
    <row r="11" spans="2:16" ht="28.15" customHeight="1">
      <c r="B11" s="22" t="s">
        <v>32</v>
      </c>
      <c r="C11" s="7"/>
      <c r="D11" s="48">
        <v>2</v>
      </c>
      <c r="E11" s="48">
        <v>2</v>
      </c>
      <c r="F11" s="21"/>
      <c r="G11" s="19">
        <f t="shared" si="4"/>
        <v>0</v>
      </c>
      <c r="H11" s="49">
        <v>0</v>
      </c>
      <c r="I11" s="19">
        <f t="shared" si="5"/>
        <v>1</v>
      </c>
      <c r="J11" s="49">
        <v>2</v>
      </c>
      <c r="K11" s="21"/>
      <c r="L11" s="20">
        <f t="shared" si="6"/>
        <v>0</v>
      </c>
      <c r="M11" s="50">
        <v>0</v>
      </c>
      <c r="N11" s="20">
        <f t="shared" si="7"/>
        <v>0</v>
      </c>
      <c r="O11" s="50">
        <v>0</v>
      </c>
      <c r="P11" s="15"/>
    </row>
    <row r="12" spans="2:16" ht="28.15" customHeight="1">
      <c r="B12" s="22" t="s">
        <v>37</v>
      </c>
      <c r="C12" s="7"/>
      <c r="D12" s="48">
        <v>2</v>
      </c>
      <c r="E12" s="48">
        <v>2</v>
      </c>
      <c r="F12" s="21"/>
      <c r="G12" s="19">
        <f t="shared" si="4"/>
        <v>0</v>
      </c>
      <c r="H12" s="49">
        <v>0</v>
      </c>
      <c r="I12" s="19">
        <f t="shared" si="5"/>
        <v>0.5</v>
      </c>
      <c r="J12" s="49">
        <v>1</v>
      </c>
      <c r="K12" s="21"/>
      <c r="L12" s="20">
        <f t="shared" si="6"/>
        <v>0.5</v>
      </c>
      <c r="M12" s="50">
        <v>1</v>
      </c>
      <c r="N12" s="20">
        <f t="shared" si="7"/>
        <v>0</v>
      </c>
      <c r="O12" s="50">
        <v>0</v>
      </c>
      <c r="P12" s="15"/>
    </row>
    <row r="13" spans="2:16" ht="28.15" customHeight="1">
      <c r="B13" s="22" t="s">
        <v>40</v>
      </c>
      <c r="C13" s="7"/>
      <c r="D13" s="48">
        <v>2</v>
      </c>
      <c r="E13" s="48">
        <v>2</v>
      </c>
      <c r="F13" s="21"/>
      <c r="G13" s="19">
        <f t="shared" si="4"/>
        <v>0</v>
      </c>
      <c r="H13" s="49">
        <v>0</v>
      </c>
      <c r="I13" s="19">
        <f t="shared" si="5"/>
        <v>0.5</v>
      </c>
      <c r="J13" s="49">
        <v>1</v>
      </c>
      <c r="K13" s="21"/>
      <c r="L13" s="20">
        <f t="shared" si="6"/>
        <v>0.5</v>
      </c>
      <c r="M13" s="50">
        <v>1</v>
      </c>
      <c r="N13" s="20">
        <f t="shared" si="7"/>
        <v>0</v>
      </c>
      <c r="O13" s="50">
        <v>0</v>
      </c>
      <c r="P13" s="15"/>
    </row>
    <row r="14" spans="2:16" ht="28.15" customHeight="1">
      <c r="B14" s="22" t="s">
        <v>43</v>
      </c>
      <c r="C14" s="7"/>
      <c r="D14" s="48">
        <v>38</v>
      </c>
      <c r="E14" s="48">
        <v>148</v>
      </c>
      <c r="F14" s="21"/>
      <c r="G14" s="19">
        <f t="shared" si="4"/>
        <v>0</v>
      </c>
      <c r="H14" s="49">
        <v>0</v>
      </c>
      <c r="I14" s="19">
        <f t="shared" si="5"/>
        <v>0.26315789473684209</v>
      </c>
      <c r="J14" s="49">
        <v>10</v>
      </c>
      <c r="K14" s="21"/>
      <c r="L14" s="20">
        <f t="shared" si="6"/>
        <v>0.23684210526315788</v>
      </c>
      <c r="M14" s="50">
        <v>9</v>
      </c>
      <c r="N14" s="20">
        <f t="shared" si="7"/>
        <v>0.5</v>
      </c>
      <c r="O14" s="50">
        <v>19</v>
      </c>
      <c r="P14" s="15"/>
    </row>
    <row r="15" spans="2:16" ht="28.15" customHeight="1">
      <c r="B15" s="22" t="s">
        <v>44</v>
      </c>
      <c r="C15" s="7"/>
      <c r="D15" s="48">
        <v>2</v>
      </c>
      <c r="E15" s="48">
        <v>2</v>
      </c>
      <c r="F15" s="21"/>
      <c r="G15" s="19">
        <f t="shared" si="4"/>
        <v>0</v>
      </c>
      <c r="H15" s="49">
        <v>0</v>
      </c>
      <c r="I15" s="19">
        <f t="shared" si="5"/>
        <v>0.5</v>
      </c>
      <c r="J15" s="49">
        <v>1</v>
      </c>
      <c r="K15" s="21"/>
      <c r="L15" s="20">
        <f t="shared" si="6"/>
        <v>0.5</v>
      </c>
      <c r="M15" s="50">
        <v>1</v>
      </c>
      <c r="N15" s="20">
        <f t="shared" si="7"/>
        <v>0</v>
      </c>
      <c r="O15" s="50">
        <v>0</v>
      </c>
      <c r="P15" s="15"/>
    </row>
    <row r="16" spans="2:16" ht="28.15" customHeight="1">
      <c r="B16" s="22" t="s">
        <v>45</v>
      </c>
      <c r="C16" s="7"/>
      <c r="D16" s="48">
        <v>5</v>
      </c>
      <c r="E16" s="48">
        <v>8</v>
      </c>
      <c r="F16" s="21"/>
      <c r="G16" s="19">
        <f t="shared" si="1"/>
        <v>0</v>
      </c>
      <c r="H16" s="49">
        <v>0</v>
      </c>
      <c r="I16" s="19">
        <f t="shared" si="2"/>
        <v>1</v>
      </c>
      <c r="J16" s="49">
        <v>5</v>
      </c>
      <c r="K16" s="21"/>
      <c r="L16" s="20">
        <f t="shared" si="3"/>
        <v>0</v>
      </c>
      <c r="M16" s="50">
        <v>0</v>
      </c>
      <c r="N16" s="20">
        <f t="shared" ref="N16:N26" si="8">O16/D16</f>
        <v>0</v>
      </c>
      <c r="O16" s="50">
        <v>0</v>
      </c>
      <c r="P16" s="15"/>
    </row>
    <row r="17" spans="2:16" ht="28.15" customHeight="1">
      <c r="B17" s="22" t="s">
        <v>46</v>
      </c>
      <c r="C17" s="7"/>
      <c r="D17" s="48">
        <v>5</v>
      </c>
      <c r="E17" s="48">
        <v>7</v>
      </c>
      <c r="F17" s="21"/>
      <c r="G17" s="19">
        <f t="shared" si="1"/>
        <v>0</v>
      </c>
      <c r="H17" s="49">
        <v>0</v>
      </c>
      <c r="I17" s="19">
        <f t="shared" si="2"/>
        <v>0.8</v>
      </c>
      <c r="J17" s="49">
        <v>4</v>
      </c>
      <c r="K17" s="21"/>
      <c r="L17" s="20">
        <f t="shared" si="3"/>
        <v>0</v>
      </c>
      <c r="M17" s="50">
        <v>0</v>
      </c>
      <c r="N17" s="20">
        <f t="shared" si="8"/>
        <v>0.2</v>
      </c>
      <c r="O17" s="50">
        <v>1</v>
      </c>
      <c r="P17" s="15"/>
    </row>
    <row r="18" spans="2:16" ht="28.15" customHeight="1">
      <c r="B18" s="22" t="s">
        <v>47</v>
      </c>
      <c r="C18" s="7"/>
      <c r="D18" s="48">
        <v>1</v>
      </c>
      <c r="E18" s="48">
        <v>2</v>
      </c>
      <c r="F18" s="21"/>
      <c r="G18" s="19">
        <f t="shared" si="1"/>
        <v>0</v>
      </c>
      <c r="H18" s="49">
        <v>0</v>
      </c>
      <c r="I18" s="19">
        <f t="shared" si="2"/>
        <v>1</v>
      </c>
      <c r="J18" s="49">
        <v>1</v>
      </c>
      <c r="K18" s="21"/>
      <c r="L18" s="20">
        <f t="shared" si="3"/>
        <v>0</v>
      </c>
      <c r="M18" s="50">
        <v>0</v>
      </c>
      <c r="N18" s="20">
        <f t="shared" si="8"/>
        <v>0</v>
      </c>
      <c r="O18" s="50">
        <v>0</v>
      </c>
      <c r="P18" s="15"/>
    </row>
    <row r="19" spans="2:16" ht="28.15" customHeight="1">
      <c r="B19" s="22" t="s">
        <v>51</v>
      </c>
      <c r="C19" s="7"/>
      <c r="D19" s="48">
        <v>1</v>
      </c>
      <c r="E19" s="48">
        <v>1</v>
      </c>
      <c r="F19" s="21"/>
      <c r="G19" s="19">
        <f t="shared" si="1"/>
        <v>0</v>
      </c>
      <c r="H19" s="49">
        <v>0</v>
      </c>
      <c r="I19" s="19">
        <f t="shared" si="2"/>
        <v>1</v>
      </c>
      <c r="J19" s="49">
        <v>1</v>
      </c>
      <c r="K19" s="21"/>
      <c r="L19" s="20">
        <f t="shared" si="3"/>
        <v>0</v>
      </c>
      <c r="M19" s="50">
        <v>0</v>
      </c>
      <c r="N19" s="20">
        <f t="shared" si="8"/>
        <v>0</v>
      </c>
      <c r="O19" s="50">
        <v>0</v>
      </c>
      <c r="P19" s="15"/>
    </row>
    <row r="20" spans="2:16" ht="28.15" customHeight="1">
      <c r="B20" s="22" t="s">
        <v>54</v>
      </c>
      <c r="C20" s="7"/>
      <c r="D20" s="48">
        <v>4</v>
      </c>
      <c r="E20" s="48">
        <v>4</v>
      </c>
      <c r="F20" s="21"/>
      <c r="G20" s="19">
        <f t="shared" si="1"/>
        <v>0</v>
      </c>
      <c r="H20" s="49">
        <v>0</v>
      </c>
      <c r="I20" s="19">
        <f t="shared" si="2"/>
        <v>0</v>
      </c>
      <c r="J20" s="49">
        <v>0</v>
      </c>
      <c r="K20" s="21"/>
      <c r="L20" s="20">
        <f t="shared" si="3"/>
        <v>0.75</v>
      </c>
      <c r="M20" s="50">
        <v>3</v>
      </c>
      <c r="N20" s="20">
        <f t="shared" si="8"/>
        <v>0.25</v>
      </c>
      <c r="O20" s="50">
        <v>1</v>
      </c>
      <c r="P20" s="15"/>
    </row>
    <row r="21" spans="2:16" ht="28.15" customHeight="1">
      <c r="B21" s="22" t="s">
        <v>55</v>
      </c>
      <c r="C21" s="7"/>
      <c r="D21" s="48">
        <v>1</v>
      </c>
      <c r="E21" s="48">
        <v>1</v>
      </c>
      <c r="F21" s="21"/>
      <c r="G21" s="19">
        <f t="shared" si="1"/>
        <v>0</v>
      </c>
      <c r="H21" s="49">
        <v>0</v>
      </c>
      <c r="I21" s="19">
        <f t="shared" si="2"/>
        <v>1</v>
      </c>
      <c r="J21" s="49">
        <v>1</v>
      </c>
      <c r="K21" s="21"/>
      <c r="L21" s="20">
        <f t="shared" si="3"/>
        <v>0</v>
      </c>
      <c r="M21" s="50">
        <v>0</v>
      </c>
      <c r="N21" s="20">
        <f t="shared" si="8"/>
        <v>0</v>
      </c>
      <c r="O21" s="50">
        <v>0</v>
      </c>
      <c r="P21" s="15"/>
    </row>
    <row r="22" spans="2:16" ht="28.15" customHeight="1">
      <c r="B22" s="22" t="s">
        <v>56</v>
      </c>
      <c r="C22" s="7"/>
      <c r="D22" s="48">
        <v>3</v>
      </c>
      <c r="E22" s="48">
        <v>9</v>
      </c>
      <c r="F22" s="21"/>
      <c r="G22" s="19">
        <f t="shared" si="1"/>
        <v>0</v>
      </c>
      <c r="H22" s="49">
        <v>0</v>
      </c>
      <c r="I22" s="19">
        <f t="shared" si="2"/>
        <v>0.66666666666666663</v>
      </c>
      <c r="J22" s="49">
        <v>2</v>
      </c>
      <c r="K22" s="21"/>
      <c r="L22" s="20">
        <f t="shared" si="3"/>
        <v>0.33333333333333331</v>
      </c>
      <c r="M22" s="50">
        <v>1</v>
      </c>
      <c r="N22" s="20">
        <f t="shared" si="8"/>
        <v>0</v>
      </c>
      <c r="O22" s="50">
        <v>0</v>
      </c>
      <c r="P22" s="15"/>
    </row>
    <row r="23" spans="2:16" ht="28.15" customHeight="1">
      <c r="B23" s="22" t="s">
        <v>63</v>
      </c>
      <c r="C23" s="7"/>
      <c r="D23" s="48">
        <v>1</v>
      </c>
      <c r="E23" s="48">
        <v>1</v>
      </c>
      <c r="F23" s="21"/>
      <c r="G23" s="19">
        <f t="shared" ref="G23:G24" si="9">H23/D23</f>
        <v>0</v>
      </c>
      <c r="H23" s="49">
        <v>0</v>
      </c>
      <c r="I23" s="19">
        <f t="shared" ref="I23:I24" si="10">J23/D23</f>
        <v>1</v>
      </c>
      <c r="J23" s="49">
        <v>1</v>
      </c>
      <c r="K23" s="21"/>
      <c r="L23" s="20">
        <f t="shared" ref="L23:L24" si="11">M23/D23</f>
        <v>0</v>
      </c>
      <c r="M23" s="50">
        <v>0</v>
      </c>
      <c r="N23" s="20">
        <f t="shared" ref="N23:N24" si="12">O23/D23</f>
        <v>0</v>
      </c>
      <c r="O23" s="50">
        <v>0</v>
      </c>
      <c r="P23" s="15"/>
    </row>
    <row r="24" spans="2:16" ht="28.15" customHeight="1">
      <c r="B24" s="22" t="s">
        <v>68</v>
      </c>
      <c r="C24" s="7"/>
      <c r="D24" s="48">
        <v>6</v>
      </c>
      <c r="E24" s="48">
        <v>8</v>
      </c>
      <c r="F24" s="21"/>
      <c r="G24" s="19">
        <f t="shared" si="9"/>
        <v>0</v>
      </c>
      <c r="H24" s="49">
        <v>0</v>
      </c>
      <c r="I24" s="19">
        <f t="shared" si="10"/>
        <v>0.66666666666666663</v>
      </c>
      <c r="J24" s="49">
        <v>4</v>
      </c>
      <c r="K24" s="21"/>
      <c r="L24" s="20">
        <f t="shared" si="11"/>
        <v>0.16666666666666666</v>
      </c>
      <c r="M24" s="50">
        <v>1</v>
      </c>
      <c r="N24" s="20">
        <f t="shared" si="12"/>
        <v>0.16666666666666666</v>
      </c>
      <c r="O24" s="50">
        <v>1</v>
      </c>
      <c r="P24" s="15"/>
    </row>
    <row r="25" spans="2:16" ht="28.15" customHeight="1">
      <c r="B25" s="22" t="s">
        <v>70</v>
      </c>
      <c r="C25" s="7"/>
      <c r="D25" s="48">
        <v>2</v>
      </c>
      <c r="E25" s="48">
        <v>3</v>
      </c>
      <c r="F25" s="21"/>
      <c r="G25" s="19">
        <f t="shared" si="1"/>
        <v>0</v>
      </c>
      <c r="H25" s="49">
        <v>0</v>
      </c>
      <c r="I25" s="19">
        <f t="shared" si="2"/>
        <v>0</v>
      </c>
      <c r="J25" s="49">
        <v>0</v>
      </c>
      <c r="K25" s="21"/>
      <c r="L25" s="20">
        <f t="shared" si="3"/>
        <v>0</v>
      </c>
      <c r="M25" s="50">
        <v>0</v>
      </c>
      <c r="N25" s="20">
        <f t="shared" si="8"/>
        <v>1</v>
      </c>
      <c r="O25" s="50">
        <v>2</v>
      </c>
      <c r="P25" s="15"/>
    </row>
    <row r="26" spans="2:16" ht="28.15" customHeight="1">
      <c r="B26" s="22" t="s">
        <v>15</v>
      </c>
      <c r="C26" s="7"/>
      <c r="D26" s="48">
        <v>269</v>
      </c>
      <c r="E26" s="48">
        <v>266</v>
      </c>
      <c r="F26" s="21"/>
      <c r="G26" s="19">
        <f t="shared" si="1"/>
        <v>7.8066914498141265E-2</v>
      </c>
      <c r="H26" s="49">
        <v>21</v>
      </c>
      <c r="I26" s="19">
        <f t="shared" si="2"/>
        <v>0.41635687732342008</v>
      </c>
      <c r="J26" s="49">
        <v>112</v>
      </c>
      <c r="K26" s="21"/>
      <c r="L26" s="20">
        <f t="shared" si="3"/>
        <v>0.4795539033457249</v>
      </c>
      <c r="M26" s="50">
        <v>129</v>
      </c>
      <c r="N26" s="20">
        <f t="shared" si="8"/>
        <v>2.6022304832713755E-2</v>
      </c>
      <c r="O26" s="50">
        <v>7</v>
      </c>
      <c r="P26" s="15"/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0241D-F088-A742-BF85-63FD1B78589E}">
  <dimension ref="B1:P10"/>
  <sheetViews>
    <sheetView zoomScaleNormal="100" workbookViewId="0"/>
  </sheetViews>
  <sheetFormatPr defaultColWidth="8.86328125" defaultRowHeight="16.5"/>
  <cols>
    <col min="1" max="1" width="2.86328125" style="1" customWidth="1"/>
    <col min="2" max="2" width="27.265625" style="18" customWidth="1"/>
    <col min="3" max="3" width="1.86328125" style="1" customWidth="1"/>
    <col min="4" max="5" width="26.86328125" style="1" customWidth="1"/>
    <col min="6" max="6" width="1.86328125" style="1" customWidth="1"/>
    <col min="7" max="10" width="26.86328125" style="1" customWidth="1"/>
    <col min="11" max="11" width="1.86328125" style="1" customWidth="1"/>
    <col min="12" max="15" width="26.86328125" style="1" customWidth="1"/>
    <col min="16" max="16384" width="8.86328125" style="1"/>
  </cols>
  <sheetData>
    <row r="1" spans="2:16" s="25" customFormat="1" ht="73.150000000000006" customHeight="1">
      <c r="B1" s="24" t="s">
        <v>20</v>
      </c>
      <c r="E1" s="26"/>
      <c r="F1" s="27"/>
      <c r="I1" s="27"/>
      <c r="J1" s="27"/>
      <c r="K1" s="27"/>
      <c r="L1" s="27"/>
      <c r="M1" s="27"/>
      <c r="N1" s="27"/>
      <c r="O1" s="27"/>
    </row>
    <row r="2" spans="2:16" s="4" customFormat="1" ht="52.15" customHeight="1">
      <c r="B2" s="37" t="s">
        <v>16</v>
      </c>
      <c r="E2" s="28"/>
      <c r="F2" s="29"/>
      <c r="G2" s="30"/>
      <c r="H2" s="30"/>
      <c r="I2" s="31"/>
      <c r="J2" s="31"/>
      <c r="K2" s="31"/>
      <c r="M2" s="31"/>
      <c r="N2" s="31"/>
      <c r="O2" s="31"/>
    </row>
    <row r="3" spans="2:16" s="5" customFormat="1" ht="39" customHeight="1">
      <c r="B3" s="17"/>
      <c r="C3" s="9"/>
      <c r="D3" s="56" t="s">
        <v>0</v>
      </c>
      <c r="E3" s="56"/>
      <c r="F3" s="11"/>
      <c r="G3" s="57" t="s">
        <v>1</v>
      </c>
      <c r="H3" s="57"/>
      <c r="I3" s="57"/>
      <c r="J3" s="57"/>
      <c r="K3" s="11"/>
      <c r="L3" s="58" t="s">
        <v>2</v>
      </c>
      <c r="M3" s="58"/>
      <c r="N3" s="58"/>
      <c r="O3" s="58"/>
      <c r="P3" s="13"/>
    </row>
    <row r="4" spans="2:16" s="3" customFormat="1" ht="82.15" customHeight="1">
      <c r="B4" s="2"/>
      <c r="C4" s="10"/>
      <c r="D4" s="16" t="s">
        <v>3</v>
      </c>
      <c r="E4" s="16" t="s">
        <v>4</v>
      </c>
      <c r="F4" s="12"/>
      <c r="G4" s="61" t="s">
        <v>5</v>
      </c>
      <c r="H4" s="62"/>
      <c r="I4" s="61" t="s">
        <v>6</v>
      </c>
      <c r="J4" s="62"/>
      <c r="K4" s="12"/>
      <c r="L4" s="63" t="s">
        <v>7</v>
      </c>
      <c r="M4" s="64"/>
      <c r="N4" s="63" t="s">
        <v>8</v>
      </c>
      <c r="O4" s="64"/>
      <c r="P4" s="14"/>
    </row>
    <row r="5" spans="2:16" s="36" customFormat="1" ht="28.15" customHeight="1">
      <c r="B5" s="43" t="s">
        <v>9</v>
      </c>
      <c r="C5" s="32"/>
      <c r="D5" s="51">
        <f>SUM(D6:D10)</f>
        <v>138</v>
      </c>
      <c r="E5" s="51">
        <f>SUM(E6:E10)</f>
        <v>365</v>
      </c>
      <c r="F5" s="33"/>
      <c r="G5" s="44">
        <f>H5/E5</f>
        <v>5.4794520547945206E-3</v>
      </c>
      <c r="H5" s="51">
        <f>SUM(H6:H10)</f>
        <v>2</v>
      </c>
      <c r="I5" s="44">
        <f>J5/E5</f>
        <v>0.21917808219178081</v>
      </c>
      <c r="J5" s="51">
        <f>SUM(J6:J10)</f>
        <v>80</v>
      </c>
      <c r="K5" s="34"/>
      <c r="L5" s="44">
        <f>M5/E5</f>
        <v>0.23561643835616439</v>
      </c>
      <c r="M5" s="51">
        <f>SUM(M6:M10)</f>
        <v>86</v>
      </c>
      <c r="N5" s="44">
        <f>O5/E5</f>
        <v>0.54246575342465753</v>
      </c>
      <c r="O5" s="51">
        <f>SUM(O6:O10)</f>
        <v>198</v>
      </c>
      <c r="P5" s="35"/>
    </row>
    <row r="6" spans="2:16" ht="28.15" customHeight="1">
      <c r="B6" s="22" t="s">
        <v>22</v>
      </c>
      <c r="C6" s="7"/>
      <c r="D6" s="48">
        <v>2</v>
      </c>
      <c r="E6" s="48">
        <v>2</v>
      </c>
      <c r="F6" s="21"/>
      <c r="G6" s="19">
        <f>H6/E6</f>
        <v>0</v>
      </c>
      <c r="H6" s="49">
        <v>0</v>
      </c>
      <c r="I6" s="19">
        <f>J6/E6</f>
        <v>0</v>
      </c>
      <c r="J6" s="49">
        <v>0</v>
      </c>
      <c r="K6" s="21"/>
      <c r="L6" s="20">
        <f>M6/E6</f>
        <v>1</v>
      </c>
      <c r="M6" s="50">
        <v>2</v>
      </c>
      <c r="N6" s="20">
        <f>O6/E6</f>
        <v>0</v>
      </c>
      <c r="O6" s="50">
        <v>0</v>
      </c>
      <c r="P6" s="15"/>
    </row>
    <row r="7" spans="2:16" ht="28.15" customHeight="1">
      <c r="B7" s="22" t="s">
        <v>25</v>
      </c>
      <c r="C7" s="7"/>
      <c r="D7" s="48">
        <v>59</v>
      </c>
      <c r="E7" s="48">
        <v>90</v>
      </c>
      <c r="F7" s="21"/>
      <c r="G7" s="19">
        <f>H7/E7</f>
        <v>2.2222222222222223E-2</v>
      </c>
      <c r="H7" s="49">
        <v>2</v>
      </c>
      <c r="I7" s="19">
        <f>J7/E7</f>
        <v>0.5444444444444444</v>
      </c>
      <c r="J7" s="49">
        <v>49</v>
      </c>
      <c r="K7" s="21"/>
      <c r="L7" s="20">
        <f t="shared" ref="L7:L10" si="0">M7/E7</f>
        <v>0.33333333333333331</v>
      </c>
      <c r="M7" s="50">
        <v>30</v>
      </c>
      <c r="N7" s="20">
        <f t="shared" ref="N7:N10" si="1">O7/E7</f>
        <v>0.1</v>
      </c>
      <c r="O7" s="50">
        <v>9</v>
      </c>
      <c r="P7" s="15"/>
    </row>
    <row r="8" spans="2:16" ht="28.15" customHeight="1">
      <c r="B8" s="22" t="s">
        <v>44</v>
      </c>
      <c r="C8" s="7"/>
      <c r="D8" s="48">
        <v>3</v>
      </c>
      <c r="E8" s="48">
        <v>3</v>
      </c>
      <c r="F8" s="21"/>
      <c r="G8" s="19">
        <f t="shared" ref="G8:G10" si="2">H8/E8</f>
        <v>0</v>
      </c>
      <c r="H8" s="49">
        <v>0</v>
      </c>
      <c r="I8" s="19">
        <f t="shared" ref="I8:I10" si="3">J8/E8</f>
        <v>0.33333333333333331</v>
      </c>
      <c r="J8" s="49">
        <v>1</v>
      </c>
      <c r="K8" s="21"/>
      <c r="L8" s="20">
        <f t="shared" si="0"/>
        <v>0</v>
      </c>
      <c r="M8" s="50">
        <v>0</v>
      </c>
      <c r="N8" s="20">
        <f t="shared" si="1"/>
        <v>0.66666666666666663</v>
      </c>
      <c r="O8" s="50">
        <v>2</v>
      </c>
      <c r="P8" s="15"/>
    </row>
    <row r="9" spans="2:16" ht="28.15" customHeight="1">
      <c r="B9" s="22" t="s">
        <v>73</v>
      </c>
      <c r="C9" s="7"/>
      <c r="D9" s="48">
        <v>2</v>
      </c>
      <c r="E9" s="48">
        <v>2</v>
      </c>
      <c r="F9" s="21"/>
      <c r="G9" s="19">
        <f t="shared" si="2"/>
        <v>0</v>
      </c>
      <c r="H9" s="49">
        <v>0</v>
      </c>
      <c r="I9" s="19">
        <f t="shared" si="3"/>
        <v>0</v>
      </c>
      <c r="J9" s="49">
        <v>0</v>
      </c>
      <c r="K9" s="21"/>
      <c r="L9" s="20">
        <f t="shared" si="0"/>
        <v>0</v>
      </c>
      <c r="M9" s="50">
        <v>0</v>
      </c>
      <c r="N9" s="20">
        <f t="shared" si="1"/>
        <v>1</v>
      </c>
      <c r="O9" s="50">
        <v>2</v>
      </c>
      <c r="P9" s="15"/>
    </row>
    <row r="10" spans="2:16" ht="28.15" customHeight="1">
      <c r="B10" s="22" t="s">
        <v>74</v>
      </c>
      <c r="C10" s="7"/>
      <c r="D10" s="48">
        <v>72</v>
      </c>
      <c r="E10" s="48">
        <v>268</v>
      </c>
      <c r="F10" s="21"/>
      <c r="G10" s="19">
        <f t="shared" si="2"/>
        <v>0</v>
      </c>
      <c r="H10" s="49">
        <v>0</v>
      </c>
      <c r="I10" s="19">
        <f t="shared" si="3"/>
        <v>0.11194029850746269</v>
      </c>
      <c r="J10" s="49">
        <v>30</v>
      </c>
      <c r="K10" s="21"/>
      <c r="L10" s="20">
        <f t="shared" si="0"/>
        <v>0.20149253731343283</v>
      </c>
      <c r="M10" s="50">
        <v>54</v>
      </c>
      <c r="N10" s="20">
        <f t="shared" si="1"/>
        <v>0.69029850746268662</v>
      </c>
      <c r="O10" s="50">
        <v>185</v>
      </c>
      <c r="P10" s="15"/>
    </row>
  </sheetData>
  <mergeCells count="7">
    <mergeCell ref="D3:E3"/>
    <mergeCell ref="G3:J3"/>
    <mergeCell ref="L3:O3"/>
    <mergeCell ref="G4:H4"/>
    <mergeCell ref="I4:J4"/>
    <mergeCell ref="L4:M4"/>
    <mergeCell ref="N4:O4"/>
  </mergeCells>
  <pageMargins left="0.7" right="0.7" top="0.75" bottom="0.75" header="0.3" footer="0.3"/>
  <pageSetup orientation="portrait" r:id="rId1"/>
  <ignoredErrors>
    <ignoredError sqref="N5 I5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DF8C85ACD2FA4EBB59A9CB1EF491A8" ma:contentTypeVersion="4" ma:contentTypeDescription="Create a new document." ma:contentTypeScope="" ma:versionID="2d1267b4ee615c1c662c9237ae6a4b35">
  <xsd:schema xmlns:xsd="http://www.w3.org/2001/XMLSchema" xmlns:xs="http://www.w3.org/2001/XMLSchema" xmlns:p="http://schemas.microsoft.com/office/2006/metadata/properties" xmlns:ns2="2f43dad0-41ba-408e-aed1-a668e6bec06b" targetNamespace="http://schemas.microsoft.com/office/2006/metadata/properties" ma:root="true" ma:fieldsID="34d39814375e44bbc479b6859cd86166" ns2:_="">
    <xsd:import namespace="2f43dad0-41ba-408e-aed1-a668e6bec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43dad0-41ba-408e-aed1-a668e6bec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2f43dad0-41ba-408e-aed1-a668e6bec06b" xsi:nil="true"/>
  </documentManagement>
</p:properties>
</file>

<file path=customXml/itemProps1.xml><?xml version="1.0" encoding="utf-8"?>
<ds:datastoreItem xmlns:ds="http://schemas.openxmlformats.org/officeDocument/2006/customXml" ds:itemID="{E065E786-7AA6-4800-82D9-03EF1BDCE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1E725E-D122-4AA8-8C9E-24C73C4AB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43dad0-41ba-408e-aed1-a668e6bec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5048CF8-136C-4A71-9D78-6C364AABFFF3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purl.org/dc/elements/1.1/"/>
    <ds:schemaRef ds:uri="2f43dad0-41ba-408e-aed1-a668e6bec06b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Criminal</vt:lpstr>
      <vt:lpstr>Emergencies</vt:lpstr>
      <vt:lpstr>Civil Legal Requests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Karimian (CELA)</dc:creator>
  <cp:keywords/>
  <dc:description/>
  <cp:lastModifiedBy>Kristen Schiebel (Artech Consulting LLC)</cp:lastModifiedBy>
  <cp:revision/>
  <dcterms:created xsi:type="dcterms:W3CDTF">2018-10-02T14:50:02Z</dcterms:created>
  <dcterms:modified xsi:type="dcterms:W3CDTF">2020-03-20T15:25:37Z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mikari@microsoft.com</vt:lpwstr>
  </property>
  <property fmtid="{D5CDD505-2E9C-101B-9397-08002B2CF9AE}" pid="5" name="MSIP_Label_f42aa342-8706-4288-bd11-ebb85995028c_SetDate">
    <vt:lpwstr>2018-10-02T15:01:33.9084954Z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0x01010042DF8C85ACD2FA4EBB59A9CB1EF491A8</vt:lpwstr>
  </property>
</Properties>
</file>